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240" yWindow="120" windowWidth="20115" windowHeight="7485" tabRatio="333"/>
  </bookViews>
  <sheets>
    <sheet name="KASUS1" sheetId="11" r:id="rId1"/>
    <sheet name="KASUS2" sheetId="12" r:id="rId2"/>
    <sheet name="KASUS3" sheetId="7" r:id="rId3"/>
    <sheet name="KASUS4" sheetId="9" r:id="rId4"/>
    <sheet name="LATIH1" sheetId="16" r:id="rId5"/>
    <sheet name="LATIH2" sheetId="17" r:id="rId6"/>
    <sheet name="LATIH3" sheetId="18" r:id="rId7"/>
    <sheet name="LATIH4" sheetId="19" r:id="rId8"/>
  </sheets>
  <externalReferences>
    <externalReference r:id="rId9"/>
    <externalReference r:id="rId10"/>
  </externalReferences>
  <definedNames>
    <definedName name="__IntlFixup" hidden="1">TRUE</definedName>
    <definedName name="AccessDatabase" hidden="1">"C:\My Documents\MAUI MALL1.mdb"</definedName>
    <definedName name="ACwvu.CapersView." localSheetId="0" hidden="1">[1]MASTER!#REF!</definedName>
    <definedName name="ACwvu.CapersView." localSheetId="1" hidden="1">[1]MASTER!#REF!</definedName>
    <definedName name="ACwvu.CapersView." localSheetId="2" hidden="1">[1]MASTER!#REF!</definedName>
    <definedName name="ACwvu.CapersView." localSheetId="3" hidden="1">[1]MASTER!#REF!</definedName>
    <definedName name="ACwvu.CapersView." localSheetId="4" hidden="1">[1]MASTER!#REF!</definedName>
    <definedName name="ACwvu.CapersView." localSheetId="5" hidden="1">[1]MASTER!#REF!</definedName>
    <definedName name="ACwvu.CapersView." localSheetId="6" hidden="1">[1]MASTER!#REF!</definedName>
    <definedName name="ACwvu.CapersView." localSheetId="7" hidden="1">[1]MASTER!#REF!</definedName>
    <definedName name="ACwvu.CapersView." hidden="1">[1]MASTER!#REF!</definedName>
    <definedName name="ACwvu.Japan_Capers_Ed_Pub." localSheetId="0" hidden="1">#REF!</definedName>
    <definedName name="ACwvu.Japan_Capers_Ed_Pub." localSheetId="1" hidden="1">#REF!</definedName>
    <definedName name="ACwvu.Japan_Capers_Ed_Pub." localSheetId="2" hidden="1">#REF!</definedName>
    <definedName name="ACwvu.Japan_Capers_Ed_Pub." localSheetId="3" hidden="1">#REF!</definedName>
    <definedName name="ACwvu.Japan_Capers_Ed_Pub." localSheetId="4" hidden="1">#REF!</definedName>
    <definedName name="ACwvu.Japan_Capers_Ed_Pub." localSheetId="5" hidden="1">#REF!</definedName>
    <definedName name="ACwvu.Japan_Capers_Ed_Pub." localSheetId="6" hidden="1">#REF!</definedName>
    <definedName name="ACwvu.Japan_Capers_Ed_Pub." localSheetId="7" hidden="1">#REF!</definedName>
    <definedName name="ACwvu.Japan_Capers_Ed_Pub." hidden="1">#REF!</definedName>
    <definedName name="ACwvu.KJP_CC." localSheetId="0" hidden="1">#REF!</definedName>
    <definedName name="ACwvu.KJP_CC." localSheetId="1" hidden="1">#REF!</definedName>
    <definedName name="ACwvu.KJP_CC." localSheetId="2" hidden="1">#REF!</definedName>
    <definedName name="ACwvu.KJP_CC." localSheetId="3" hidden="1">#REF!</definedName>
    <definedName name="ACwvu.KJP_CC." localSheetId="4" hidden="1">#REF!</definedName>
    <definedName name="ACwvu.KJP_CC." localSheetId="5" hidden="1">#REF!</definedName>
    <definedName name="ACwvu.KJP_CC." localSheetId="6" hidden="1">#REF!</definedName>
    <definedName name="ACwvu.KJP_CC." localSheetId="7" hidden="1">#REF!</definedName>
    <definedName name="ACwvu.KJP_CC." hidden="1">#REF!</definedName>
    <definedName name="anscount" hidden="1">4</definedName>
    <definedName name="Cwvu.CapersView." localSheetId="0" hidden="1">[1]MASTER!#REF!</definedName>
    <definedName name="Cwvu.CapersView." localSheetId="1" hidden="1">[1]MASTER!#REF!</definedName>
    <definedName name="Cwvu.CapersView." localSheetId="2" hidden="1">[1]MASTER!#REF!</definedName>
    <definedName name="Cwvu.CapersView." localSheetId="3" hidden="1">[1]MASTER!#REF!</definedName>
    <definedName name="Cwvu.CapersView." localSheetId="4" hidden="1">[1]MASTER!#REF!</definedName>
    <definedName name="Cwvu.CapersView." localSheetId="5" hidden="1">[1]MASTER!#REF!</definedName>
    <definedName name="Cwvu.CapersView." localSheetId="6" hidden="1">[1]MASTER!#REF!</definedName>
    <definedName name="Cwvu.CapersView." localSheetId="7" hidden="1">[1]MASTER!#REF!</definedName>
    <definedName name="Cwvu.CapersView." hidden="1">[1]MASTER!#REF!</definedName>
    <definedName name="Cwvu.Japan_Capers_Ed_Pub." localSheetId="0" hidden="1">[1]MASTER!#REF!</definedName>
    <definedName name="Cwvu.Japan_Capers_Ed_Pub." localSheetId="1" hidden="1">[1]MASTER!#REF!</definedName>
    <definedName name="Cwvu.Japan_Capers_Ed_Pub." localSheetId="2" hidden="1">[1]MASTER!#REF!</definedName>
    <definedName name="Cwvu.Japan_Capers_Ed_Pub." localSheetId="3" hidden="1">[1]MASTER!#REF!</definedName>
    <definedName name="Cwvu.Japan_Capers_Ed_Pub." localSheetId="4" hidden="1">[1]MASTER!#REF!</definedName>
    <definedName name="Cwvu.Japan_Capers_Ed_Pub." localSheetId="5" hidden="1">[1]MASTER!#REF!</definedName>
    <definedName name="Cwvu.Japan_Capers_Ed_Pub." localSheetId="6" hidden="1">[1]MASTER!#REF!</definedName>
    <definedName name="Cwvu.Japan_Capers_Ed_Pub." localSheetId="7" hidden="1">[1]MASTER!#REF!</definedName>
    <definedName name="Cwvu.Japan_Capers_Ed_Pub." hidden="1">[1]MASTER!#REF!</definedName>
    <definedName name="Cwvu.KJP_CC." localSheetId="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localSheetId="0" hidden="1">{"'PRODUCTIONCOST SHEET'!$B$3:$G$48"}</definedName>
    <definedName name="HTML_Control" localSheetId="1" hidden="1">{"'PRODUCTIONCOST SHEET'!$B$3:$G$48"}</definedName>
    <definedName name="HTML_Control" localSheetId="2" hidden="1">{"'PRODUCTIONCOST SHEET'!$B$3:$G$48"}</definedName>
    <definedName name="HTML_Control" localSheetId="3" hidden="1">{"'PRODUCTIONCOST SHEET'!$B$3:$G$48"}</definedName>
    <definedName name="HTML_Control" localSheetId="4" hidden="1">{"'PRODUCTIONCOST SHEET'!$B$3:$G$48"}</definedName>
    <definedName name="HTML_Control" localSheetId="5" hidden="1">{"'PRODUCTIONCOST SHEET'!$B$3:$G$48"}</definedName>
    <definedName name="HTML_Control" localSheetId="6" hidden="1">{"'PRODUCTIONCOST SHEET'!$B$3:$G$48"}</definedName>
    <definedName name="HTML_Control" localSheetId="7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limcount" hidden="1">3</definedName>
    <definedName name="NILAI" localSheetId="0">KASUS1!#REF!</definedName>
    <definedName name="NILAI" localSheetId="1">KASUS2!#REF!</definedName>
    <definedName name="NILAI" localSheetId="2">KASUS3!$K$7:$M$16</definedName>
    <definedName name="NILAI" localSheetId="4">LATIH1!#REF!</definedName>
    <definedName name="NILAI" localSheetId="5">LATIH2!#REF!</definedName>
    <definedName name="NILAI" localSheetId="6">LATIH3!$K$7:$M$16</definedName>
    <definedName name="NILAI2" localSheetId="3">KASUS4!$L$9:$U$11</definedName>
    <definedName name="NILAI2" localSheetId="7">LATIH4!$L$9:$U$11</definedName>
    <definedName name="Rwvu.CapersView." localSheetId="0" hidden="1">#REF!</definedName>
    <definedName name="Rwvu.CapersView." localSheetId="1" hidden="1">#REF!</definedName>
    <definedName name="Rwvu.CapersView." localSheetId="2" hidden="1">#REF!</definedName>
    <definedName name="Rwvu.CapersView." localSheetId="3" hidden="1">#REF!</definedName>
    <definedName name="Rwvu.CapersView." localSheetId="4" hidden="1">#REF!</definedName>
    <definedName name="Rwvu.CapersView." localSheetId="5" hidden="1">#REF!</definedName>
    <definedName name="Rwvu.CapersView." localSheetId="6" hidden="1">#REF!</definedName>
    <definedName name="Rwvu.CapersView." localSheetId="7" hidden="1">#REF!</definedName>
    <definedName name="Rwvu.CapersView." hidden="1">#REF!</definedName>
    <definedName name="Rwvu.Japan_Capers_Ed_Pub." localSheetId="0" hidden="1">#REF!</definedName>
    <definedName name="Rwvu.Japan_Capers_Ed_Pub." localSheetId="1" hidden="1">#REF!</definedName>
    <definedName name="Rwvu.Japan_Capers_Ed_Pub." localSheetId="2" hidden="1">#REF!</definedName>
    <definedName name="Rwvu.Japan_Capers_Ed_Pub." localSheetId="3" hidden="1">#REF!</definedName>
    <definedName name="Rwvu.Japan_Capers_Ed_Pub." localSheetId="4" hidden="1">#REF!</definedName>
    <definedName name="Rwvu.Japan_Capers_Ed_Pub." localSheetId="5" hidden="1">#REF!</definedName>
    <definedName name="Rwvu.Japan_Capers_Ed_Pub." localSheetId="6" hidden="1">#REF!</definedName>
    <definedName name="Rwvu.Japan_Capers_Ed_Pub." localSheetId="7" hidden="1">#REF!</definedName>
    <definedName name="Rwvu.Japan_Capers_Ed_Pub." hidden="1">#REF!</definedName>
    <definedName name="Rwvu.KJP_CC." localSheetId="0" hidden="1">#REF!</definedName>
    <definedName name="Rwvu.KJP_CC." localSheetId="1" hidden="1">#REF!</definedName>
    <definedName name="Rwvu.KJP_CC." localSheetId="2" hidden="1">#REF!</definedName>
    <definedName name="Rwvu.KJP_CC." localSheetId="3" hidden="1">#REF!</definedName>
    <definedName name="Rwvu.KJP_CC." localSheetId="4" hidden="1">#REF!</definedName>
    <definedName name="Rwvu.KJP_CC." localSheetId="5" hidden="1">#REF!</definedName>
    <definedName name="Rwvu.KJP_CC." localSheetId="6" hidden="1">#REF!</definedName>
    <definedName name="Rwvu.KJP_CC." localSheetId="7" hidden="1">#REF!</definedName>
    <definedName name="Rwvu.KJP_CC." hidden="1">#REF!</definedName>
    <definedName name="sencount" hidden="1">3</definedName>
    <definedName name="solver_ver">1.3</definedName>
    <definedName name="Swvu.CapersView." localSheetId="0" hidden="1">[1]MASTER!#REF!</definedName>
    <definedName name="Swvu.CapersView." localSheetId="1" hidden="1">[1]MASTER!#REF!</definedName>
    <definedName name="Swvu.CapersView." localSheetId="2" hidden="1">[1]MASTER!#REF!</definedName>
    <definedName name="Swvu.CapersView." localSheetId="3" hidden="1">[1]MASTER!#REF!</definedName>
    <definedName name="Swvu.CapersView." localSheetId="4" hidden="1">[1]MASTER!#REF!</definedName>
    <definedName name="Swvu.CapersView." localSheetId="5" hidden="1">[1]MASTER!#REF!</definedName>
    <definedName name="Swvu.CapersView." localSheetId="6" hidden="1">[1]MASTER!#REF!</definedName>
    <definedName name="Swvu.CapersView." localSheetId="7" hidden="1">[1]MASTER!#REF!</definedName>
    <definedName name="Swvu.CapersView." hidden="1">[1]MASTER!#REF!</definedName>
    <definedName name="Swvu.Japan_Capers_Ed_Pub." localSheetId="0" hidden="1">#REF!</definedName>
    <definedName name="Swvu.Japan_Capers_Ed_Pub." localSheetId="1" hidden="1">#REF!</definedName>
    <definedName name="Swvu.Japan_Capers_Ed_Pub." localSheetId="2" hidden="1">#REF!</definedName>
    <definedName name="Swvu.Japan_Capers_Ed_Pub." localSheetId="3" hidden="1">#REF!</definedName>
    <definedName name="Swvu.Japan_Capers_Ed_Pub." localSheetId="4" hidden="1">#REF!</definedName>
    <definedName name="Swvu.Japan_Capers_Ed_Pub." localSheetId="5" hidden="1">#REF!</definedName>
    <definedName name="Swvu.Japan_Capers_Ed_Pub." localSheetId="6" hidden="1">#REF!</definedName>
    <definedName name="Swvu.Japan_Capers_Ed_Pub." localSheetId="7" hidden="1">#REF!</definedName>
    <definedName name="Swvu.Japan_Capers_Ed_Pub." hidden="1">#REF!</definedName>
    <definedName name="Swvu.KJP_CC." localSheetId="0" hidden="1">#REF!</definedName>
    <definedName name="Swvu.KJP_CC." localSheetId="1" hidden="1">#REF!</definedName>
    <definedName name="Swvu.KJP_CC." localSheetId="2" hidden="1">#REF!</definedName>
    <definedName name="Swvu.KJP_CC." localSheetId="3" hidden="1">#REF!</definedName>
    <definedName name="Swvu.KJP_CC." localSheetId="4" hidden="1">#REF!</definedName>
    <definedName name="Swvu.KJP_CC." localSheetId="5" hidden="1">#REF!</definedName>
    <definedName name="Swvu.KJP_CC." localSheetId="6" hidden="1">#REF!</definedName>
    <definedName name="Swvu.KJP_CC." localSheetId="7" hidden="1">#REF!</definedName>
    <definedName name="Swvu.KJP_CC." hidden="1">#REF!</definedName>
    <definedName name="trte" hidden="1">{#N/A,#N/A,FALSE,"PRJCTED QTRLY $'s"}</definedName>
    <definedName name="vvv" hidden="1">{"Japan_Capers_Ed_Pub",#N/A,FALSE,"DI 2 YEAR MASTER SCHEDULE"}</definedName>
    <definedName name="vvvv" hidden="1">{#N/A,#N/A,FALSE,"PRJCTED MNTHLY QTY's"}</definedName>
    <definedName name="wrn.CapersPlotter." localSheetId="0" hidden="1">{#N/A,#N/A,FALSE,"DI 2 YEAR MASTER SCHEDULE"}</definedName>
    <definedName name="wrn.CapersPlotter." localSheetId="1" hidden="1">{#N/A,#N/A,FALSE,"DI 2 YEAR MASTER SCHEDULE"}</definedName>
    <definedName name="wrn.CapersPlotter." localSheetId="2" hidden="1">{#N/A,#N/A,FALSE,"DI 2 YEAR MASTER SCHEDULE"}</definedName>
    <definedName name="wrn.CapersPlotter." localSheetId="3" hidden="1">{#N/A,#N/A,FALSE,"DI 2 YEAR MASTER SCHEDULE"}</definedName>
    <definedName name="wrn.CapersPlotter." localSheetId="4" hidden="1">{#N/A,#N/A,FALSE,"DI 2 YEAR MASTER SCHEDULE"}</definedName>
    <definedName name="wrn.CapersPlotter." localSheetId="5" hidden="1">{#N/A,#N/A,FALSE,"DI 2 YEAR MASTER SCHEDULE"}</definedName>
    <definedName name="wrn.CapersPlotter." localSheetId="6" hidden="1">{#N/A,#N/A,FALSE,"DI 2 YEAR MASTER SCHEDULE"}</definedName>
    <definedName name="wrn.CapersPlotter." localSheetId="7" hidden="1">{#N/A,#N/A,FALSE,"DI 2 YEAR MASTER SCHEDULE"}</definedName>
    <definedName name="wrn.CapersPlotter." hidden="1">{#N/A,#N/A,FALSE,"DI 2 YEAR MASTER SCHEDULE"}</definedName>
    <definedName name="wrn.Edutainment._.Priority._.List." localSheetId="0" hidden="1">{#N/A,#N/A,FALSE,"DI 2 YEAR MASTER SCHEDULE"}</definedName>
    <definedName name="wrn.Edutainment._.Priority._.List." localSheetId="1" hidden="1">{#N/A,#N/A,FALSE,"DI 2 YEAR MASTER SCHEDULE"}</definedName>
    <definedName name="wrn.Edutainment._.Priority._.List." localSheetId="2" hidden="1">{#N/A,#N/A,FALSE,"DI 2 YEAR MASTER SCHEDULE"}</definedName>
    <definedName name="wrn.Edutainment._.Priority._.List." localSheetId="3" hidden="1">{#N/A,#N/A,FALSE,"DI 2 YEAR MASTER SCHEDULE"}</definedName>
    <definedName name="wrn.Edutainment._.Priority._.List." localSheetId="4" hidden="1">{#N/A,#N/A,FALSE,"DI 2 YEAR MASTER SCHEDULE"}</definedName>
    <definedName name="wrn.Edutainment._.Priority._.List." localSheetId="5" hidden="1">{#N/A,#N/A,FALSE,"DI 2 YEAR MASTER SCHEDULE"}</definedName>
    <definedName name="wrn.Edutainment._.Priority._.List." localSheetId="6" hidden="1">{#N/A,#N/A,FALSE,"DI 2 YEAR MASTER SCHEDULE"}</definedName>
    <definedName name="wrn.Edutainment._.Priority._.List." localSheetId="7" hidden="1">{#N/A,#N/A,FALSE,"DI 2 YEAR MASTER SCHEDULE"}</definedName>
    <definedName name="wrn.Edutainment._.Priority._.List." hidden="1">{#N/A,#N/A,FALSE,"DI 2 YEAR MASTER SCHEDULE"}</definedName>
    <definedName name="wrn.Japan_Capers_Ed._.Pub." localSheetId="0" hidden="1">{"Japan_Capers_Ed_Pub",#N/A,FALSE,"DI 2 YEAR MASTER SCHEDULE"}</definedName>
    <definedName name="wrn.Japan_Capers_Ed._.Pub." localSheetId="1" hidden="1">{"Japan_Capers_Ed_Pub",#N/A,FALSE,"DI 2 YEAR MASTER SCHEDULE"}</definedName>
    <definedName name="wrn.Japan_Capers_Ed._.Pub." localSheetId="2" hidden="1">{"Japan_Capers_Ed_Pub",#N/A,FALSE,"DI 2 YEAR MASTER SCHEDULE"}</definedName>
    <definedName name="wrn.Japan_Capers_Ed._.Pub." localSheetId="3" hidden="1">{"Japan_Capers_Ed_Pub",#N/A,FALSE,"DI 2 YEAR MASTER SCHEDULE"}</definedName>
    <definedName name="wrn.Japan_Capers_Ed._.Pub." localSheetId="4" hidden="1">{"Japan_Capers_Ed_Pub",#N/A,FALSE,"DI 2 YEAR MASTER SCHEDULE"}</definedName>
    <definedName name="wrn.Japan_Capers_Ed._.Pub." localSheetId="5" hidden="1">{"Japan_Capers_Ed_Pub",#N/A,FALSE,"DI 2 YEAR MASTER SCHEDULE"}</definedName>
    <definedName name="wrn.Japan_Capers_Ed._.Pub." localSheetId="6" hidden="1">{"Japan_Capers_Ed_Pub",#N/A,FALSE,"DI 2 YEAR MASTER SCHEDULE"}</definedName>
    <definedName name="wrn.Japan_Capers_Ed._.Pub." localSheetId="7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0" hidden="1">{#N/A,#N/A,FALSE,"DI 2 YEAR MASTER SCHEDULE"}</definedName>
    <definedName name="wrn.Priority._.list." localSheetId="1" hidden="1">{#N/A,#N/A,FALSE,"DI 2 YEAR MASTER SCHEDULE"}</definedName>
    <definedName name="wrn.Priority._.list." localSheetId="2" hidden="1">{#N/A,#N/A,FALSE,"DI 2 YEAR MASTER SCHEDULE"}</definedName>
    <definedName name="wrn.Priority._.list." localSheetId="3" hidden="1">{#N/A,#N/A,FALSE,"DI 2 YEAR MASTER SCHEDULE"}</definedName>
    <definedName name="wrn.Priority._.list." localSheetId="4" hidden="1">{#N/A,#N/A,FALSE,"DI 2 YEAR MASTER SCHEDULE"}</definedName>
    <definedName name="wrn.Priority._.list." localSheetId="5" hidden="1">{#N/A,#N/A,FALSE,"DI 2 YEAR MASTER SCHEDULE"}</definedName>
    <definedName name="wrn.Priority._.list." localSheetId="6" hidden="1">{#N/A,#N/A,FALSE,"DI 2 YEAR MASTER SCHEDULE"}</definedName>
    <definedName name="wrn.Priority._.list." localSheetId="7" hidden="1">{#N/A,#N/A,FALSE,"DI 2 YEAR MASTER SCHEDULE"}</definedName>
    <definedName name="wrn.Priority._.list." hidden="1">{#N/A,#N/A,FALSE,"DI 2 YEAR MASTER SCHEDULE"}</definedName>
    <definedName name="wrn.Prjcted._.Mnthly._.Qtys." localSheetId="0" hidden="1">{#N/A,#N/A,FALSE,"PRJCTED MNTHLY QTY's"}</definedName>
    <definedName name="wrn.Prjcted._.Mnthly._.Qtys." localSheetId="1" hidden="1">{#N/A,#N/A,FALSE,"PRJCTED MNTHLY QTY's"}</definedName>
    <definedName name="wrn.Prjcted._.Mnthly._.Qtys." localSheetId="2" hidden="1">{#N/A,#N/A,FALSE,"PRJCTED MNTHLY QTY's"}</definedName>
    <definedName name="wrn.Prjcted._.Mnthly._.Qtys." localSheetId="3" hidden="1">{#N/A,#N/A,FALSE,"PRJCTED MNTHLY QTY's"}</definedName>
    <definedName name="wrn.Prjcted._.Mnthly._.Qtys." localSheetId="4" hidden="1">{#N/A,#N/A,FALSE,"PRJCTED MNTHLY QTY's"}</definedName>
    <definedName name="wrn.Prjcted._.Mnthly._.Qtys." localSheetId="5" hidden="1">{#N/A,#N/A,FALSE,"PRJCTED MNTHLY QTY's"}</definedName>
    <definedName name="wrn.Prjcted._.Mnthly._.Qtys." localSheetId="6" hidden="1">{#N/A,#N/A,FALSE,"PRJCTED MNTHLY QTY's"}</definedName>
    <definedName name="wrn.Prjcted._.Mnthly._.Qtys." localSheetId="7" hidden="1">{#N/A,#N/A,FALSE,"PRJCTED MNTHLY QTY's"}</definedName>
    <definedName name="wrn.Prjcted._.Mnthly._.Qtys." hidden="1">{#N/A,#N/A,FALSE,"PRJCTED MNTHLY QTY's"}</definedName>
    <definedName name="wrn.Prjcted._.Qtrly._.Dollars." localSheetId="0" hidden="1">{#N/A,#N/A,FALSE,"PRJCTED QTRLY $'s"}</definedName>
    <definedName name="wrn.Prjcted._.Qtrly._.Dollars." localSheetId="1" hidden="1">{#N/A,#N/A,FALSE,"PRJCTED QTRLY $'s"}</definedName>
    <definedName name="wrn.Prjcted._.Qtrly._.Dollars." localSheetId="2" hidden="1">{#N/A,#N/A,FALSE,"PRJCTED QTRLY $'s"}</definedName>
    <definedName name="wrn.Prjcted._.Qtrly._.Dollars." localSheetId="3" hidden="1">{#N/A,#N/A,FALSE,"PRJCTED QTRLY $'s"}</definedName>
    <definedName name="wrn.Prjcted._.Qtrly._.Dollars." localSheetId="4" hidden="1">{#N/A,#N/A,FALSE,"PRJCTED QTRLY $'s"}</definedName>
    <definedName name="wrn.Prjcted._.Qtrly._.Dollars." localSheetId="5" hidden="1">{#N/A,#N/A,FALSE,"PRJCTED QTRLY $'s"}</definedName>
    <definedName name="wrn.Prjcted._.Qtrly._.Dollars." localSheetId="6" hidden="1">{#N/A,#N/A,FALSE,"PRJCTED QTRLY $'s"}</definedName>
    <definedName name="wrn.Prjcted._.Qtrly._.Dollars." localSheetId="7" hidden="1">{#N/A,#N/A,FALSE,"PRJCTED QTRLY $'s"}</definedName>
    <definedName name="wrn.Prjcted._.Qtrly._.Dollars." hidden="1">{#N/A,#N/A,FALSE,"PRJCTED QTRLY $'s"}</definedName>
    <definedName name="wrn.Prjcted._.Qtrly._.Qtys." localSheetId="0" hidden="1">{#N/A,#N/A,FALSE,"PRJCTED QTRLY QTY's"}</definedName>
    <definedName name="wrn.Prjcted._.Qtrly._.Qtys." localSheetId="1" hidden="1">{#N/A,#N/A,FALSE,"PRJCTED QTRLY QTY's"}</definedName>
    <definedName name="wrn.Prjcted._.Qtrly._.Qtys." localSheetId="2" hidden="1">{#N/A,#N/A,FALSE,"PRJCTED QTRLY QTY's"}</definedName>
    <definedName name="wrn.Prjcted._.Qtrly._.Qtys." localSheetId="3" hidden="1">{#N/A,#N/A,FALSE,"PRJCTED QTRLY QTY's"}</definedName>
    <definedName name="wrn.Prjcted._.Qtrly._.Qtys." localSheetId="4" hidden="1">{#N/A,#N/A,FALSE,"PRJCTED QTRLY QTY's"}</definedName>
    <definedName name="wrn.Prjcted._.Qtrly._.Qtys." localSheetId="5" hidden="1">{#N/A,#N/A,FALSE,"PRJCTED QTRLY QTY's"}</definedName>
    <definedName name="wrn.Prjcted._.Qtrly._.Qtys." localSheetId="6" hidden="1">{#N/A,#N/A,FALSE,"PRJCTED QTRLY QTY's"}</definedName>
    <definedName name="wrn.Prjcted._.Qtrly._.Qtys." localSheetId="7" hidden="1">{#N/A,#N/A,FALSE,"PRJCTED QTRLY QTY's"}</definedName>
    <definedName name="wrn.Prjcted._.Qtrly._.Qtys." hidden="1">{#N/A,#N/A,FALSE,"PRJCTED QTRLY QTY's"}</definedName>
    <definedName name="wvu.CapersView." localSheetId="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6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7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6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6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7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6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hidden="1">[2]lookup_trend!$D$2:$D$14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0" hidden="1">#REF!</definedName>
    <definedName name="Z_9A428CE1_B4D9_11D0_A8AA_0000C071AEE7_.wvu.PrintArea" localSheetId="1" hidden="1">#REF!</definedName>
    <definedName name="Z_9A428CE1_B4D9_11D0_A8AA_0000C071AEE7_.wvu.PrintArea" localSheetId="2" hidden="1">#REF!</definedName>
    <definedName name="Z_9A428CE1_B4D9_11D0_A8AA_0000C071AEE7_.wvu.PrintArea" localSheetId="3" hidden="1">#REF!</definedName>
    <definedName name="Z_9A428CE1_B4D9_11D0_A8AA_0000C071AEE7_.wvu.PrintArea" localSheetId="4" hidden="1">#REF!</definedName>
    <definedName name="Z_9A428CE1_B4D9_11D0_A8AA_0000C071AEE7_.wvu.PrintArea" localSheetId="5" hidden="1">#REF!</definedName>
    <definedName name="Z_9A428CE1_B4D9_11D0_A8AA_0000C071AEE7_.wvu.PrintArea" localSheetId="6" hidden="1">#REF!</definedName>
    <definedName name="Z_9A428CE1_B4D9_11D0_A8AA_0000C071AEE7_.wvu.PrintArea" localSheetId="7" hidden="1">#REF!</definedName>
    <definedName name="Z_9A428CE1_B4D9_11D0_A8AA_0000C071AEE7_.wvu.PrintArea" hidden="1">#REF!</definedName>
    <definedName name="Z_9A428CE1_B4D9_11D0_A8AA_0000C071AEE7_.wvu.Rows" localSheetId="0" hidden="1">[1]MASTER!#REF!,[1]MASTER!#REF!,[1]MASTER!#REF!,[1]MASTER!#REF!,[1]MASTER!#REF!,[1]MASTER!#REF!,[1]MASTER!#REF!,[1]MASTER!$A$98:$IV$272</definedName>
    <definedName name="Z_9A428CE1_B4D9_11D0_A8AA_0000C071AEE7_.wvu.Rows" localSheetId="1" hidden="1">[1]MASTER!#REF!,[1]MASTER!#REF!,[1]MASTER!#REF!,[1]MASTER!#REF!,[1]MASTER!#REF!,[1]MASTER!#REF!,[1]MASTER!#REF!,[1]MASTER!$A$98:$IV$272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localSheetId="5" hidden="1">[1]MASTER!#REF!,[1]MASTER!#REF!,[1]MASTER!#REF!,[1]MASTER!#REF!,[1]MASTER!#REF!,[1]MASTER!#REF!,[1]MASTER!#REF!,[1]MASTER!$A$98:$IV$272</definedName>
    <definedName name="Z_9A428CE1_B4D9_11D0_A8AA_0000C071AEE7_.wvu.Rows" localSheetId="6" hidden="1">[1]MASTER!#REF!,[1]MASTER!#REF!,[1]MASTER!#REF!,[1]MASTER!#REF!,[1]MASTER!#REF!,[1]MASTER!#REF!,[1]MASTER!#REF!,[1]MASTER!$A$98:$IV$272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</workbook>
</file>

<file path=xl/calcChain.xml><?xml version="1.0" encoding="utf-8"?>
<calcChain xmlns="http://schemas.openxmlformats.org/spreadsheetml/2006/main">
  <c r="N9" i="11" l="1"/>
  <c r="N8" i="11"/>
  <c r="N7" i="11"/>
  <c r="N6" i="11"/>
  <c r="N5" i="11"/>
  <c r="N4" i="11"/>
  <c r="M4" i="11"/>
  <c r="M9" i="11"/>
  <c r="M8" i="11"/>
  <c r="M7" i="11"/>
  <c r="M6" i="11"/>
  <c r="M5" i="11"/>
  <c r="M9" i="12"/>
  <c r="M8" i="12"/>
  <c r="M7" i="12"/>
  <c r="M6" i="12"/>
  <c r="M5" i="12"/>
  <c r="M4" i="12"/>
  <c r="N9" i="12"/>
  <c r="N8" i="12"/>
  <c r="N7" i="12"/>
  <c r="N6" i="12"/>
  <c r="N5" i="12"/>
  <c r="N4" i="12"/>
  <c r="D4" i="11" l="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E23" i="9"/>
  <c r="D23" i="9"/>
  <c r="E22" i="9"/>
  <c r="D22" i="9"/>
  <c r="E21" i="9"/>
  <c r="D21" i="9"/>
  <c r="E20" i="9"/>
  <c r="D20" i="9"/>
  <c r="E19" i="9"/>
  <c r="D19" i="9"/>
  <c r="E18" i="9"/>
  <c r="D18" i="9"/>
  <c r="E17" i="9"/>
  <c r="D17" i="9"/>
  <c r="E16" i="9"/>
  <c r="D16" i="9"/>
  <c r="E15" i="9"/>
  <c r="D15" i="9"/>
  <c r="E14" i="9"/>
  <c r="D14" i="9"/>
  <c r="E13" i="9"/>
  <c r="D13" i="9"/>
  <c r="E12" i="9"/>
  <c r="D12" i="9"/>
  <c r="E11" i="9"/>
  <c r="D11" i="9"/>
  <c r="E10" i="9"/>
  <c r="D10" i="9"/>
  <c r="E9" i="9"/>
  <c r="D9" i="9"/>
  <c r="E8" i="9"/>
  <c r="D8" i="9"/>
  <c r="E7" i="9"/>
  <c r="D7" i="9"/>
  <c r="E6" i="9"/>
  <c r="D6" i="9"/>
  <c r="E5" i="9"/>
  <c r="D5" i="9"/>
  <c r="E4" i="9"/>
  <c r="D4" i="9"/>
  <c r="E23" i="7"/>
  <c r="D23" i="7"/>
  <c r="E22" i="7"/>
  <c r="D22" i="7"/>
  <c r="E21" i="7"/>
  <c r="D21" i="7"/>
  <c r="E20" i="7"/>
  <c r="D20" i="7"/>
  <c r="E19" i="7"/>
  <c r="D19" i="7"/>
  <c r="E18" i="7"/>
  <c r="D18" i="7"/>
  <c r="E17" i="7"/>
  <c r="D17" i="7"/>
  <c r="E16" i="7"/>
  <c r="D16" i="7"/>
  <c r="E15" i="7"/>
  <c r="D15" i="7"/>
  <c r="E14" i="7"/>
  <c r="D14" i="7"/>
  <c r="E13" i="7"/>
  <c r="D13" i="7"/>
  <c r="E12" i="7"/>
  <c r="D12" i="7"/>
  <c r="E11" i="7"/>
  <c r="D11" i="7"/>
  <c r="E10" i="7"/>
  <c r="D10" i="7"/>
  <c r="E9" i="7"/>
  <c r="D9" i="7"/>
  <c r="E8" i="7"/>
  <c r="D8" i="7"/>
  <c r="E7" i="7"/>
  <c r="D7" i="7"/>
  <c r="E6" i="7"/>
  <c r="D6" i="7"/>
  <c r="E5" i="7"/>
  <c r="D5" i="7"/>
  <c r="E4" i="7"/>
  <c r="D4" i="7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D5" i="12"/>
  <c r="D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</calcChain>
</file>

<file path=xl/sharedStrings.xml><?xml version="1.0" encoding="utf-8"?>
<sst xmlns="http://schemas.openxmlformats.org/spreadsheetml/2006/main" count="518" uniqueCount="57">
  <si>
    <t>No Mahasiswa</t>
  </si>
  <si>
    <t>Nilai</t>
  </si>
  <si>
    <t>Huruf</t>
  </si>
  <si>
    <t>Bobot</t>
  </si>
  <si>
    <t>Kriteria penilaian</t>
  </si>
  <si>
    <r>
      <t>Ubah menjadi tabel (</t>
    </r>
    <r>
      <rPr>
        <b/>
        <i/>
        <sz val="11"/>
        <color rgb="FFFF0000"/>
        <rFont val="Calibri"/>
        <family val="2"/>
        <scheme val="minor"/>
      </rPr>
      <t>bingkai</t>
    </r>
    <r>
      <rPr>
        <b/>
        <sz val="11"/>
        <color rgb="FF0000FF"/>
        <rFont val="Calibri"/>
        <family val="2"/>
        <scheme val="minor"/>
      </rPr>
      <t>)</t>
    </r>
  </si>
  <si>
    <t>Angka</t>
  </si>
  <si>
    <t>0 - 39</t>
  </si>
  <si>
    <t>E</t>
  </si>
  <si>
    <t>40 - 49</t>
  </si>
  <si>
    <t>D</t>
  </si>
  <si>
    <t>50 - 54</t>
  </si>
  <si>
    <t>C-</t>
  </si>
  <si>
    <t>55 - 59</t>
  </si>
  <si>
    <t>C</t>
  </si>
  <si>
    <t>60 - 64</t>
  </si>
  <si>
    <t>C+</t>
  </si>
  <si>
    <t>65 -69</t>
  </si>
  <si>
    <t>B-</t>
  </si>
  <si>
    <t>70 - 74</t>
  </si>
  <si>
    <t>B</t>
  </si>
  <si>
    <t>75 - 79</t>
  </si>
  <si>
    <t>B+</t>
  </si>
  <si>
    <t>80 - 84</t>
  </si>
  <si>
    <t>A-</t>
  </si>
  <si>
    <t>85 - 100</t>
  </si>
  <si>
    <t>A</t>
  </si>
  <si>
    <r>
      <t xml:space="preserve">Range </t>
    </r>
    <r>
      <rPr>
        <b/>
        <sz val="11"/>
        <color rgb="FFFF0000"/>
        <rFont val="Calibri"/>
        <family val="2"/>
        <scheme val="minor"/>
      </rPr>
      <t>K7:M16</t>
    </r>
    <r>
      <rPr>
        <sz val="11"/>
        <color theme="1"/>
        <rFont val="Calibri"/>
        <family val="2"/>
        <charset val="1"/>
        <scheme val="minor"/>
      </rPr>
      <t xml:space="preserve"> &gt;&gt;&gt; </t>
    </r>
    <r>
      <rPr>
        <b/>
        <sz val="11"/>
        <color rgb="FFFF0000"/>
        <rFont val="Calibri"/>
        <family val="2"/>
        <scheme val="minor"/>
      </rPr>
      <t>NILAI</t>
    </r>
  </si>
  <si>
    <t>Susunan Kolom</t>
  </si>
  <si>
    <t>TABEL VERTIKAL</t>
  </si>
  <si>
    <t>NILAI UJIAN - VLOOKUP</t>
  </si>
  <si>
    <t>2019A10001</t>
  </si>
  <si>
    <t>2019A10002</t>
  </si>
  <si>
    <t>2019A10003</t>
  </si>
  <si>
    <t>2019A10004</t>
  </si>
  <si>
    <t>2019A10005</t>
  </si>
  <si>
    <t>2019A10006</t>
  </si>
  <si>
    <t>2019A10007</t>
  </si>
  <si>
    <t>2019A10008</t>
  </si>
  <si>
    <t>2019A10009</t>
  </si>
  <si>
    <t>2019A10010</t>
  </si>
  <si>
    <t>2019A10011</t>
  </si>
  <si>
    <t>2019A10012</t>
  </si>
  <si>
    <t>2019A10013</t>
  </si>
  <si>
    <t>2019A10014</t>
  </si>
  <si>
    <t>2019A10015</t>
  </si>
  <si>
    <t>2019A10016</t>
  </si>
  <si>
    <t>2019A10017</t>
  </si>
  <si>
    <t>2019A10018</t>
  </si>
  <si>
    <t>2019A10019</t>
  </si>
  <si>
    <t>2019A10020</t>
  </si>
  <si>
    <t>Susunan Baris</t>
  </si>
  <si>
    <r>
      <t>Ubah menjadi tabel (</t>
    </r>
    <r>
      <rPr>
        <b/>
        <i/>
        <sz val="11"/>
        <color rgb="FF00B050"/>
        <rFont val="Calibri"/>
        <family val="2"/>
        <scheme val="minor"/>
      </rPr>
      <t>bingkai</t>
    </r>
    <r>
      <rPr>
        <b/>
        <sz val="11"/>
        <color rgb="FF0000FF"/>
        <rFont val="Calibri"/>
        <family val="2"/>
        <scheme val="minor"/>
      </rPr>
      <t>)</t>
    </r>
  </si>
  <si>
    <r>
      <t xml:space="preserve">Range </t>
    </r>
    <r>
      <rPr>
        <b/>
        <sz val="11"/>
        <color rgb="FF00B050"/>
        <rFont val="Calibri"/>
        <family val="2"/>
        <scheme val="minor"/>
      </rPr>
      <t>L9:U11</t>
    </r>
    <r>
      <rPr>
        <sz val="11"/>
        <color theme="1"/>
        <rFont val="Calibri"/>
        <family val="2"/>
        <charset val="1"/>
        <scheme val="minor"/>
      </rPr>
      <t xml:space="preserve"> &gt;&gt;&gt; </t>
    </r>
    <r>
      <rPr>
        <b/>
        <sz val="11"/>
        <color rgb="FF00B050"/>
        <rFont val="Calibri"/>
        <family val="2"/>
        <scheme val="minor"/>
      </rPr>
      <t>NILAI2</t>
    </r>
  </si>
  <si>
    <t>NILAI UJIAN - HLOOKUP</t>
  </si>
  <si>
    <t>NILAI UJIAN -  IFS</t>
  </si>
  <si>
    <t>NILAI UJIAN - 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</si>
</sst>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&quot;$&quot;#,##0"/>
    <numFmt numFmtId="167" formatCode="&quot;$&quot;#,##0.00_);[Red]\(&quot;$&quot;#,##0.00\)"/>
    <numFmt numFmtId="168" formatCode="0.00000%"/>
    <numFmt numFmtId="169" formatCode="0.0%"/>
    <numFmt numFmtId="170" formatCode="_-&quot;£&quot;* #,##0_-;\-&quot;£&quot;* #,##0_-;_-&quot;£&quot;* &quot;-&quot;_-;_-@_-"/>
    <numFmt numFmtId="171" formatCode="_-&quot;£&quot;* #,##0.00_-;\-&quot;£&quot;* #,##0.00_-;_-&quot;£&quot;* &quot;-&quot;??_-;_-@_-"/>
  </numFmts>
  <fonts count="2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indexed="63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1"/>
    </font>
    <font>
      <sz val="10"/>
      <name val="Arial"/>
      <family val="2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9"/>
      <name val="Arial"/>
      <family val="2"/>
    </font>
    <font>
      <b/>
      <i/>
      <sz val="11"/>
      <color rgb="FF00B05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5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medium">
        <color rgb="FF00B050"/>
      </left>
      <right style="thin">
        <color theme="0"/>
      </right>
      <top style="medium">
        <color rgb="FF00B050"/>
      </top>
      <bottom/>
      <diagonal/>
    </border>
    <border>
      <left style="thin">
        <color theme="0"/>
      </left>
      <right style="thin">
        <color theme="0"/>
      </right>
      <top style="medium">
        <color rgb="FF00B050"/>
      </top>
      <bottom/>
      <diagonal/>
    </border>
    <border>
      <left style="thin">
        <color theme="0"/>
      </left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 style="thin">
        <color theme="0"/>
      </right>
      <top/>
      <bottom/>
      <diagonal/>
    </border>
    <border>
      <left style="thin">
        <color theme="0"/>
      </left>
      <right style="medium">
        <color rgb="FF00B050"/>
      </right>
      <top/>
      <bottom/>
      <diagonal/>
    </border>
    <border>
      <left style="medium">
        <color rgb="FF00B050"/>
      </left>
      <right style="thin">
        <color theme="0"/>
      </right>
      <top/>
      <bottom style="medium">
        <color rgb="FF00B050"/>
      </bottom>
      <diagonal/>
    </border>
    <border>
      <left style="thin">
        <color theme="0"/>
      </left>
      <right style="thin">
        <color theme="0"/>
      </right>
      <top/>
      <bottom style="medium">
        <color rgb="FF00B050"/>
      </bottom>
      <diagonal/>
    </border>
    <border>
      <left style="thin">
        <color theme="0"/>
      </left>
      <right style="medium">
        <color rgb="FF00B050"/>
      </right>
      <top/>
      <bottom style="medium">
        <color rgb="FF00B050"/>
      </bottom>
      <diagonal/>
    </border>
    <border>
      <left/>
      <right/>
      <top style="medium">
        <color rgb="FF00B050"/>
      </top>
      <bottom/>
      <diagonal/>
    </border>
  </borders>
  <cellStyleXfs count="74">
    <xf numFmtId="0" fontId="0" fillId="0" borderId="0"/>
    <xf numFmtId="0" fontId="1" fillId="0" borderId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0" fillId="7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1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1" fillId="24" borderId="0" applyNumberFormat="0" applyBorder="0" applyAlignment="0" applyProtection="0"/>
    <xf numFmtId="0" fontId="10" fillId="8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0" applyNumberFormat="0" applyBorder="0" applyAlignment="0" applyProtection="0"/>
    <xf numFmtId="41" fontId="1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4" fillId="0" borderId="0">
      <alignment horizontal="left" vertical="center" indent="1"/>
    </xf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16" fillId="0" borderId="1" applyNumberFormat="0" applyFill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2" borderId="2" applyNumberFormat="0" applyAlignment="0" applyProtection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9" fontId="13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3" fillId="30" borderId="0"/>
    <xf numFmtId="16" fontId="20" fillId="0" borderId="0" applyNumberFormat="0" applyFont="0" applyFill="0" applyBorder="0">
      <alignment horizontal="left"/>
    </xf>
    <xf numFmtId="170" fontId="13" fillId="0" borderId="0" applyFont="0" applyFill="0" applyBorder="0" applyAlignment="0" applyProtection="0"/>
    <xf numFmtId="171" fontId="13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5" xfId="0" quotePrefix="1" applyFill="1" applyBorder="1" applyAlignment="1">
      <alignment horizontal="left" vertical="center" indent="2"/>
    </xf>
    <xf numFmtId="4" fontId="0" fillId="4" borderId="0" xfId="0" applyNumberFormat="1" applyFill="1" applyAlignment="1">
      <alignment horizontal="left" vertical="center" indent="2"/>
    </xf>
    <xf numFmtId="0" fontId="0" fillId="4" borderId="5" xfId="0" applyFill="1" applyBorder="1" applyAlignment="1">
      <alignment horizontal="left" vertical="center" indent="2"/>
    </xf>
    <xf numFmtId="0" fontId="6" fillId="4" borderId="5" xfId="0" applyFont="1" applyFill="1" applyBorder="1" applyAlignment="1">
      <alignment horizontal="left" vertical="center" indent="3"/>
    </xf>
    <xf numFmtId="0" fontId="0" fillId="5" borderId="7" xfId="0" applyFill="1" applyBorder="1" applyAlignment="1">
      <alignment horizontal="center" vertical="center"/>
    </xf>
    <xf numFmtId="39" fontId="7" fillId="5" borderId="9" xfId="0" applyNumberFormat="1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39" fontId="7" fillId="5" borderId="11" xfId="0" applyNumberFormat="1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39" fontId="7" fillId="5" borderId="14" xfId="0" applyNumberFormat="1" applyFont="1" applyFill="1" applyBorder="1" applyAlignment="1">
      <alignment horizontal="center" vertical="center"/>
    </xf>
    <xf numFmtId="0" fontId="7" fillId="4" borderId="5" xfId="0" quotePrefix="1" applyFont="1" applyFill="1" applyBorder="1" applyAlignment="1">
      <alignment horizontal="left" vertical="center" indent="2"/>
    </xf>
    <xf numFmtId="0" fontId="0" fillId="0" borderId="0" xfId="0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39" fontId="3" fillId="3" borderId="3" xfId="0" applyNumberFormat="1" applyFont="1" applyFill="1" applyBorder="1" applyAlignment="1">
      <alignment horizontal="center" vertical="center"/>
    </xf>
    <xf numFmtId="39" fontId="3" fillId="3" borderId="0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39" fontId="6" fillId="4" borderId="0" xfId="0" applyNumberFormat="1" applyFont="1" applyFill="1" applyBorder="1" applyAlignment="1">
      <alignment horizontal="center" vertical="center"/>
    </xf>
    <xf numFmtId="39" fontId="7" fillId="4" borderId="0" xfId="0" applyNumberFormat="1" applyFont="1" applyFill="1" applyBorder="1" applyAlignment="1">
      <alignment horizontal="center" vertical="center"/>
    </xf>
    <xf numFmtId="39" fontId="4" fillId="6" borderId="0" xfId="0" applyNumberFormat="1" applyFont="1" applyFill="1" applyBorder="1" applyAlignment="1">
      <alignment horizontal="left" vertical="center"/>
    </xf>
    <xf numFmtId="0" fontId="6" fillId="4" borderId="0" xfId="0" applyNumberFormat="1" applyFont="1" applyFill="1" applyBorder="1" applyAlignment="1">
      <alignment horizontal="center" vertical="center"/>
    </xf>
    <xf numFmtId="0" fontId="7" fillId="4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" fontId="0" fillId="4" borderId="0" xfId="0" applyNumberFormat="1" applyFill="1" applyAlignment="1">
      <alignment horizontal="center" vertical="center"/>
    </xf>
    <xf numFmtId="0" fontId="6" fillId="4" borderId="5" xfId="0" applyFont="1" applyFill="1" applyBorder="1" applyAlignment="1">
      <alignment horizontal="left" vertical="center" indent="2"/>
    </xf>
    <xf numFmtId="0" fontId="6" fillId="4" borderId="8" xfId="0" applyFont="1" applyFill="1" applyBorder="1" applyAlignment="1">
      <alignment horizontal="left" vertical="center" indent="2"/>
    </xf>
    <xf numFmtId="0" fontId="6" fillId="4" borderId="0" xfId="0" applyFont="1" applyFill="1" applyBorder="1" applyAlignment="1">
      <alignment horizontal="left" vertical="center" indent="2"/>
    </xf>
    <xf numFmtId="0" fontId="6" fillId="4" borderId="13" xfId="0" applyFont="1" applyFill="1" applyBorder="1" applyAlignment="1">
      <alignment horizontal="left" vertical="center" indent="2"/>
    </xf>
    <xf numFmtId="0" fontId="6" fillId="4" borderId="5" xfId="0" applyNumberFormat="1" applyFont="1" applyFill="1" applyBorder="1" applyAlignment="1">
      <alignment horizontal="center" vertical="center"/>
    </xf>
    <xf numFmtId="0" fontId="6" fillId="4" borderId="16" xfId="0" applyNumberFormat="1" applyFont="1" applyFill="1" applyBorder="1" applyAlignment="1">
      <alignment horizontal="center" vertical="center"/>
    </xf>
    <xf numFmtId="0" fontId="7" fillId="4" borderId="16" xfId="0" applyNumberFormat="1" applyFont="1" applyFill="1" applyBorder="1" applyAlignment="1">
      <alignment horizontal="center" vertical="center"/>
    </xf>
    <xf numFmtId="0" fontId="6" fillId="31" borderId="5" xfId="0" applyFont="1" applyFill="1" applyBorder="1" applyAlignment="1">
      <alignment horizontal="center" vertical="center"/>
    </xf>
    <xf numFmtId="0" fontId="0" fillId="32" borderId="17" xfId="0" applyFill="1" applyBorder="1" applyAlignment="1">
      <alignment horizontal="center" vertical="center"/>
    </xf>
    <xf numFmtId="0" fontId="0" fillId="32" borderId="18" xfId="0" applyFill="1" applyBorder="1" applyAlignment="1">
      <alignment horizontal="center" vertical="center"/>
    </xf>
    <xf numFmtId="0" fontId="0" fillId="32" borderId="19" xfId="0" applyFill="1" applyBorder="1" applyAlignment="1">
      <alignment horizontal="center" vertical="center"/>
    </xf>
    <xf numFmtId="0" fontId="6" fillId="31" borderId="20" xfId="0" applyFont="1" applyFill="1" applyBorder="1" applyAlignment="1">
      <alignment horizontal="center" vertical="center"/>
    </xf>
    <xf numFmtId="0" fontId="6" fillId="31" borderId="21" xfId="0" applyFont="1" applyFill="1" applyBorder="1" applyAlignment="1">
      <alignment horizontal="center" vertical="center"/>
    </xf>
    <xf numFmtId="39" fontId="7" fillId="32" borderId="22" xfId="0" applyNumberFormat="1" applyFont="1" applyFill="1" applyBorder="1" applyAlignment="1">
      <alignment horizontal="center" vertical="center"/>
    </xf>
    <xf numFmtId="39" fontId="7" fillId="32" borderId="23" xfId="0" applyNumberFormat="1" applyFont="1" applyFill="1" applyBorder="1" applyAlignment="1">
      <alignment horizontal="center" vertical="center"/>
    </xf>
    <xf numFmtId="39" fontId="7" fillId="32" borderId="24" xfId="0" applyNumberFormat="1" applyFont="1" applyFill="1" applyBorder="1" applyAlignment="1">
      <alignment horizontal="center" vertical="center"/>
    </xf>
    <xf numFmtId="4" fontId="0" fillId="4" borderId="0" xfId="0" quotePrefix="1" applyNumberFormat="1" applyFill="1" applyAlignment="1">
      <alignment horizontal="center" vertical="center"/>
    </xf>
    <xf numFmtId="39" fontId="3" fillId="3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39" fontId="3" fillId="3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5" xfId="0" applyBorder="1" applyAlignment="1">
      <alignment horizontal="center" vertical="center"/>
    </xf>
  </cellXfs>
  <cellStyles count="74">
    <cellStyle name="20% - Accent3 2" xfId="2"/>
    <cellStyle name="20% - Accent6 2" xfId="3"/>
    <cellStyle name="Accent1 - 20%" xfId="4"/>
    <cellStyle name="Accent1 - 40%" xfId="5"/>
    <cellStyle name="Accent1 - 60%" xfId="6"/>
    <cellStyle name="Accent1 2" xfId="7"/>
    <cellStyle name="Accent2 - 20%" xfId="8"/>
    <cellStyle name="Accent2 - 40%" xfId="9"/>
    <cellStyle name="Accent2 - 60%" xfId="10"/>
    <cellStyle name="Accent2 2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Comma [0] 2" xfId="24"/>
    <cellStyle name="Comma [0] 3" xfId="25"/>
    <cellStyle name="Comma 2" xfId="26"/>
    <cellStyle name="Comma 2 2" xfId="27"/>
    <cellStyle name="Comma 3" xfId="28"/>
    <cellStyle name="Comma 4" xfId="29"/>
    <cellStyle name="ContentsHyperlink" xfId="30"/>
    <cellStyle name="Currency 10" xfId="31"/>
    <cellStyle name="Currency 11" xfId="32"/>
    <cellStyle name="Currency 12" xfId="33"/>
    <cellStyle name="Currency 13" xfId="34"/>
    <cellStyle name="Currency 14" xfId="35"/>
    <cellStyle name="Currency 15" xfId="36"/>
    <cellStyle name="Currency 2" xfId="37"/>
    <cellStyle name="Currency 2 2" xfId="38"/>
    <cellStyle name="Currency 2 3" xfId="39"/>
    <cellStyle name="Currency 3" xfId="40"/>
    <cellStyle name="Currency 3 2" xfId="41"/>
    <cellStyle name="Currency 4" xfId="42"/>
    <cellStyle name="Currency 4 2" xfId="43"/>
    <cellStyle name="Currency 5" xfId="44"/>
    <cellStyle name="Currency 5 2" xfId="45"/>
    <cellStyle name="Currency 6" xfId="46"/>
    <cellStyle name="Currency 6 2" xfId="47"/>
    <cellStyle name="Currency 7" xfId="48"/>
    <cellStyle name="Currency 7 2" xfId="49"/>
    <cellStyle name="Currency 8" xfId="50"/>
    <cellStyle name="Currency 8 2" xfId="51"/>
    <cellStyle name="Currency 9" xfId="52"/>
    <cellStyle name="Dezimal [0]_Compiling Utility Macros" xfId="53"/>
    <cellStyle name="Dezimal_Compiling Utility Macros" xfId="54"/>
    <cellStyle name="Emphasis 1" xfId="55"/>
    <cellStyle name="Emphasis 2" xfId="56"/>
    <cellStyle name="Emphasis 3" xfId="57"/>
    <cellStyle name="Heading 1 2" xfId="58"/>
    <cellStyle name="Hyperlink 2" xfId="59"/>
    <cellStyle name="Input 2" xfId="60"/>
    <cellStyle name="Normal" xfId="0" builtinId="0"/>
    <cellStyle name="Normal 2" xfId="61"/>
    <cellStyle name="Normal 2 2" xfId="62"/>
    <cellStyle name="Normal 2 3" xfId="63"/>
    <cellStyle name="Normal 3" xfId="64"/>
    <cellStyle name="Normal 3 2" xfId="65"/>
    <cellStyle name="Normal 4" xfId="66"/>
    <cellStyle name="Normal 5" xfId="1"/>
    <cellStyle name="Percent 2" xfId="67"/>
    <cellStyle name="Percent 3" xfId="68"/>
    <cellStyle name="Sheet Title" xfId="69"/>
    <cellStyle name="Standard_Anpassen der Amortisation" xfId="70"/>
    <cellStyle name="update" xfId="71"/>
    <cellStyle name="Währung [0]_Compiling Utility Macros" xfId="72"/>
    <cellStyle name="Währung_Compiling Utility Macros" xfId="7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104775</xdr:colOff>
      <xdr:row>7</xdr:row>
      <xdr:rowOff>114300</xdr:rowOff>
    </xdr:from>
    <xdr:to>
      <xdr:col>9</xdr:col>
      <xdr:colOff>352425</xdr:colOff>
      <xdr:row>12</xdr:row>
      <xdr:rowOff>19050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5505450" y="1562100"/>
          <a:ext cx="247650" cy="857250"/>
        </a:xfrm>
        <a:prstGeom prst="rightArrow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10</xdr:col>
      <xdr:colOff>571500</xdr:colOff>
      <xdr:row>17</xdr:row>
      <xdr:rowOff>47625</xdr:rowOff>
    </xdr:from>
    <xdr:to>
      <xdr:col>12</xdr:col>
      <xdr:colOff>0</xdr:colOff>
      <xdr:row>18</xdr:row>
      <xdr:rowOff>152400</xdr:rowOff>
    </xdr:to>
    <xdr:sp macro="" textlink="">
      <xdr:nvSpPr>
        <xdr:cNvPr id="3" name="Up Arrow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6419850" y="3409950"/>
          <a:ext cx="647700" cy="295275"/>
        </a:xfrm>
        <a:prstGeom prst="up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9</xdr:col>
      <xdr:colOff>219075</xdr:colOff>
      <xdr:row>18</xdr:row>
      <xdr:rowOff>123825</xdr:rowOff>
    </xdr:from>
    <xdr:to>
      <xdr:col>10</xdr:col>
      <xdr:colOff>295275</xdr:colOff>
      <xdr:row>20</xdr:row>
      <xdr:rowOff>19050</xdr:rowOff>
    </xdr:to>
    <xdr:sp macro="" textlink="">
      <xdr:nvSpPr>
        <xdr:cNvPr id="4" name="Left Arrow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5619750" y="3676650"/>
          <a:ext cx="523875" cy="276225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104775</xdr:colOff>
      <xdr:row>7</xdr:row>
      <xdr:rowOff>114300</xdr:rowOff>
    </xdr:from>
    <xdr:to>
      <xdr:col>9</xdr:col>
      <xdr:colOff>352425</xdr:colOff>
      <xdr:row>12</xdr:row>
      <xdr:rowOff>19050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xmlns="" id="{A2082563-9C35-4228-9152-11588F909E93}"/>
            </a:ext>
          </a:extLst>
        </xdr:cNvPr>
        <xdr:cNvSpPr/>
      </xdr:nvSpPr>
      <xdr:spPr>
        <a:xfrm>
          <a:off x="5505450" y="1562100"/>
          <a:ext cx="247650" cy="857250"/>
        </a:xfrm>
        <a:prstGeom prst="rightArrow">
          <a:avLst/>
        </a:prstGeom>
        <a:solidFill>
          <a:srgbClr val="FF0000"/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104775</xdr:colOff>
      <xdr:row>7</xdr:row>
      <xdr:rowOff>114300</xdr:rowOff>
    </xdr:from>
    <xdr:to>
      <xdr:col>9</xdr:col>
      <xdr:colOff>352425</xdr:colOff>
      <xdr:row>12</xdr:row>
      <xdr:rowOff>19050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5505450" y="1562100"/>
          <a:ext cx="247650" cy="857250"/>
        </a:xfrm>
        <a:prstGeom prst="rightArrow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10</xdr:col>
      <xdr:colOff>571500</xdr:colOff>
      <xdr:row>17</xdr:row>
      <xdr:rowOff>47625</xdr:rowOff>
    </xdr:from>
    <xdr:to>
      <xdr:col>12</xdr:col>
      <xdr:colOff>0</xdr:colOff>
      <xdr:row>18</xdr:row>
      <xdr:rowOff>152400</xdr:rowOff>
    </xdr:to>
    <xdr:sp macro="" textlink="">
      <xdr:nvSpPr>
        <xdr:cNvPr id="3" name="Up Arrow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6419850" y="3409950"/>
          <a:ext cx="647700" cy="295275"/>
        </a:xfrm>
        <a:prstGeom prst="up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9</xdr:col>
      <xdr:colOff>219075</xdr:colOff>
      <xdr:row>18</xdr:row>
      <xdr:rowOff>123825</xdr:rowOff>
    </xdr:from>
    <xdr:to>
      <xdr:col>10</xdr:col>
      <xdr:colOff>295275</xdr:colOff>
      <xdr:row>20</xdr:row>
      <xdr:rowOff>19050</xdr:rowOff>
    </xdr:to>
    <xdr:sp macro="" textlink="">
      <xdr:nvSpPr>
        <xdr:cNvPr id="4" name="Left Arrow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5619750" y="3676650"/>
          <a:ext cx="523875" cy="276225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104775</xdr:colOff>
      <xdr:row>7</xdr:row>
      <xdr:rowOff>114300</xdr:rowOff>
    </xdr:from>
    <xdr:to>
      <xdr:col>9</xdr:col>
      <xdr:colOff>352425</xdr:colOff>
      <xdr:row>12</xdr:row>
      <xdr:rowOff>19050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xmlns="" id="{A2082563-9C35-4228-9152-11588F909E93}"/>
            </a:ext>
          </a:extLst>
        </xdr:cNvPr>
        <xdr:cNvSpPr/>
      </xdr:nvSpPr>
      <xdr:spPr>
        <a:xfrm>
          <a:off x="5505450" y="1552575"/>
          <a:ext cx="247650" cy="876300"/>
        </a:xfrm>
        <a:prstGeom prst="rightArrow">
          <a:avLst/>
        </a:prstGeom>
        <a:solidFill>
          <a:srgbClr val="FF0000"/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4"/>
  <sheetViews>
    <sheetView showGridLines="0" tabSelected="1" workbookViewId="0">
      <selection activeCell="D4" sqref="D4"/>
    </sheetView>
  </sheetViews>
  <sheetFormatPr defaultRowHeight="15" x14ac:dyDescent="0.25"/>
  <cols>
    <col min="1" max="1" width="5.85546875" style="2" customWidth="1"/>
    <col min="2" max="2" width="14.5703125" style="2" customWidth="1"/>
    <col min="3" max="3" width="9.7109375" style="2" customWidth="1"/>
    <col min="4" max="5" width="9.140625" style="2"/>
    <col min="6" max="6" width="4.42578125" style="2" customWidth="1"/>
    <col min="7" max="9" width="9.140625" style="2"/>
    <col min="10" max="10" width="4.42578125" style="2" customWidth="1"/>
    <col min="11" max="11" width="14" style="2" customWidth="1"/>
    <col min="12" max="14" width="9.140625" style="2"/>
    <col min="15" max="15" width="5.85546875" style="2" customWidth="1"/>
    <col min="16" max="16384" width="9.140625" style="2"/>
  </cols>
  <sheetData>
    <row r="1" spans="2:14" ht="19.5" customHeight="1" x14ac:dyDescent="0.25"/>
    <row r="2" spans="2:14" ht="18.75" x14ac:dyDescent="0.25">
      <c r="B2" s="1" t="s">
        <v>56</v>
      </c>
    </row>
    <row r="3" spans="2:14" x14ac:dyDescent="0.25">
      <c r="B3" s="3" t="s">
        <v>0</v>
      </c>
      <c r="C3" s="4" t="s">
        <v>1</v>
      </c>
      <c r="D3" s="4" t="s">
        <v>2</v>
      </c>
      <c r="E3" s="3" t="s">
        <v>3</v>
      </c>
      <c r="K3" s="3" t="s">
        <v>0</v>
      </c>
      <c r="L3" s="4" t="s">
        <v>1</v>
      </c>
      <c r="M3" s="4" t="s">
        <v>2</v>
      </c>
      <c r="N3" s="3" t="s">
        <v>3</v>
      </c>
    </row>
    <row r="4" spans="2:14" x14ac:dyDescent="0.25">
      <c r="B4" s="5" t="s">
        <v>31</v>
      </c>
      <c r="C4" s="6">
        <v>78</v>
      </c>
      <c r="D4" s="7" t="str">
        <f t="shared" ref="D4:D23" si="0">IF(C4&lt;40,"E",IF(C4&lt;50,"D",IF(C4&lt;55,"C-",IF(C4&lt;60,"C",IF(C4&lt;65,"C+",IF(C4&lt;70,"B-",IF(C4&lt;75,"B",IF(C4&lt;80,"B+",IF(C4&lt;85,"A-","A")))))))))</f>
        <v>B+</v>
      </c>
      <c r="E4" s="51">
        <f>IF(C4&lt;40,0,IF(C4&lt;50,1,IF(C4&lt;55,1.7,IF(C4&lt;60,2,IF(C4&lt;65,2.3,IF(C4&lt;70,2.7,IF(C4&lt;75,3,IF(C4&lt;80,3.3,IF(C4&lt;85,3.7,4)))))))))</f>
        <v>3.3</v>
      </c>
      <c r="G4" s="55" t="s">
        <v>4</v>
      </c>
      <c r="H4" s="55"/>
      <c r="I4" s="55"/>
      <c r="K4" s="5" t="s">
        <v>31</v>
      </c>
      <c r="L4" s="6">
        <v>78</v>
      </c>
      <c r="M4" s="7" t="str">
        <f>IF(L4&gt;84,"A",IF(L4&gt;79,"A-",IF(L4&gt;74,"B+",IF(L4&gt;69,"B",IF(L4&gt;64,"B-",IF(L4&gt;59,"C+",IF(L4&gt;54,"C",IF(L4&gt;49,"C-",IF(L4&gt;39,"D","E")))))))))</f>
        <v>B+</v>
      </c>
      <c r="N4" s="51">
        <f>IF(L4&gt;84,4,IF(L4&gt;79,3.7,IF(L4&gt;74,3.3,IF(L4&gt;69,3,IF(L4&gt;64,2.7,IF(L4&gt;59,2.3,IF(L4&gt;54,2,IF(L4&gt;49,1.7,IF(L4&gt;39,1,0)))))))))</f>
        <v>3.3</v>
      </c>
    </row>
    <row r="5" spans="2:14" x14ac:dyDescent="0.25">
      <c r="B5" s="5" t="s">
        <v>32</v>
      </c>
      <c r="C5" s="6">
        <v>93</v>
      </c>
      <c r="D5" s="9" t="str">
        <f t="shared" si="0"/>
        <v>A</v>
      </c>
      <c r="E5" s="34">
        <f t="shared" ref="E5:E23" si="1">IF(C5&lt;40,0,IF(C5&lt;50,1,IF(C5&lt;55,1.7,IF(C5&lt;60,2,IF(C5&lt;65,2.3,IF(C5&lt;70,2.7,IF(C5&lt;75,3,IF(C5&lt;80,3.3,IF(C5&lt;85,3.7,4)))))))))</f>
        <v>4</v>
      </c>
      <c r="G5" s="54" t="s">
        <v>1</v>
      </c>
      <c r="H5" s="54"/>
      <c r="I5" s="54"/>
      <c r="K5" s="5" t="s">
        <v>32</v>
      </c>
      <c r="L5" s="6">
        <v>93</v>
      </c>
      <c r="M5" s="9" t="str">
        <f t="shared" ref="M5:M9" si="2">IF(L5&gt;84,"A",IF(L5&gt;79,"A-",IF(L5&gt;74,"B+",IF(L5&gt;69,"B",IF(L5&gt;64,"B-",IF(L5&gt;59,"C+",IF(L5&gt;54,"C",IF(L5&gt;49,"C-",IF(L5&gt;39,"D","E")))))))))</f>
        <v>A</v>
      </c>
      <c r="N5" s="34">
        <f t="shared" ref="N5:N9" si="3">IF(L5&gt;84,4,IF(L5&gt;79,3.7,IF(L5&gt;74,3.3,IF(L5&gt;69,3,IF(L5&gt;64,2.7,IF(L5&gt;59,2.3,IF(L5&gt;54,2,IF(L5&gt;49,1.7,IF(L5&gt;39,1,0)))))))))</f>
        <v>4</v>
      </c>
    </row>
    <row r="6" spans="2:14" x14ac:dyDescent="0.25">
      <c r="B6" s="5" t="s">
        <v>33</v>
      </c>
      <c r="C6" s="6">
        <v>58</v>
      </c>
      <c r="D6" s="9" t="str">
        <f t="shared" si="0"/>
        <v>C</v>
      </c>
      <c r="E6" s="34">
        <f t="shared" si="1"/>
        <v>2</v>
      </c>
      <c r="G6" s="23" t="s">
        <v>6</v>
      </c>
      <c r="H6" s="4" t="s">
        <v>2</v>
      </c>
      <c r="I6" s="3" t="s">
        <v>3</v>
      </c>
      <c r="K6" s="5" t="s">
        <v>33</v>
      </c>
      <c r="L6" s="6">
        <v>58</v>
      </c>
      <c r="M6" s="9" t="str">
        <f t="shared" si="2"/>
        <v>C</v>
      </c>
      <c r="N6" s="34">
        <f t="shared" si="3"/>
        <v>2</v>
      </c>
    </row>
    <row r="7" spans="2:14" x14ac:dyDescent="0.25">
      <c r="B7" s="5" t="s">
        <v>34</v>
      </c>
      <c r="C7" s="6">
        <v>61</v>
      </c>
      <c r="D7" s="9" t="str">
        <f t="shared" si="0"/>
        <v>C+</v>
      </c>
      <c r="E7" s="34">
        <f t="shared" si="1"/>
        <v>2.2999999999999998</v>
      </c>
      <c r="G7" s="27" t="s">
        <v>7</v>
      </c>
      <c r="H7" s="10" t="s">
        <v>8</v>
      </c>
      <c r="I7" s="28">
        <v>0</v>
      </c>
      <c r="K7" s="5" t="s">
        <v>34</v>
      </c>
      <c r="L7" s="6">
        <v>61</v>
      </c>
      <c r="M7" s="9" t="str">
        <f t="shared" si="2"/>
        <v>C+</v>
      </c>
      <c r="N7" s="34">
        <f t="shared" si="3"/>
        <v>2.2999999999999998</v>
      </c>
    </row>
    <row r="8" spans="2:14" x14ac:dyDescent="0.25">
      <c r="B8" s="5" t="s">
        <v>35</v>
      </c>
      <c r="C8" s="6">
        <v>85</v>
      </c>
      <c r="D8" s="9" t="str">
        <f t="shared" si="0"/>
        <v>A</v>
      </c>
      <c r="E8" s="34">
        <f t="shared" si="1"/>
        <v>4</v>
      </c>
      <c r="G8" s="27" t="s">
        <v>9</v>
      </c>
      <c r="H8" s="10" t="s">
        <v>10</v>
      </c>
      <c r="I8" s="28">
        <v>1</v>
      </c>
      <c r="K8" s="5" t="s">
        <v>35</v>
      </c>
      <c r="L8" s="6">
        <v>85</v>
      </c>
      <c r="M8" s="9" t="str">
        <f t="shared" si="2"/>
        <v>A</v>
      </c>
      <c r="N8" s="34">
        <f t="shared" si="3"/>
        <v>4</v>
      </c>
    </row>
    <row r="9" spans="2:14" x14ac:dyDescent="0.25">
      <c r="B9" s="5" t="s">
        <v>36</v>
      </c>
      <c r="C9" s="6">
        <v>72</v>
      </c>
      <c r="D9" s="9" t="str">
        <f t="shared" si="0"/>
        <v>B</v>
      </c>
      <c r="E9" s="34">
        <f t="shared" si="1"/>
        <v>3</v>
      </c>
      <c r="G9" s="27" t="s">
        <v>11</v>
      </c>
      <c r="H9" s="10" t="s">
        <v>12</v>
      </c>
      <c r="I9" s="28">
        <v>1.7</v>
      </c>
      <c r="K9" s="5" t="s">
        <v>36</v>
      </c>
      <c r="L9" s="6">
        <v>72</v>
      </c>
      <c r="M9" s="9" t="str">
        <f t="shared" si="2"/>
        <v>B</v>
      </c>
      <c r="N9" s="34">
        <f t="shared" si="3"/>
        <v>3</v>
      </c>
    </row>
    <row r="10" spans="2:14" x14ac:dyDescent="0.25">
      <c r="B10" s="5" t="s">
        <v>37</v>
      </c>
      <c r="C10" s="6">
        <v>94</v>
      </c>
      <c r="D10" s="9" t="str">
        <f t="shared" si="0"/>
        <v>A</v>
      </c>
      <c r="E10" s="34">
        <f t="shared" si="1"/>
        <v>4</v>
      </c>
      <c r="G10" s="27" t="s">
        <v>13</v>
      </c>
      <c r="H10" s="10" t="s">
        <v>14</v>
      </c>
      <c r="I10" s="28">
        <v>2</v>
      </c>
    </row>
    <row r="11" spans="2:14" x14ac:dyDescent="0.25">
      <c r="B11" s="5" t="s">
        <v>38</v>
      </c>
      <c r="C11" s="6">
        <v>69</v>
      </c>
      <c r="D11" s="9" t="str">
        <f t="shared" si="0"/>
        <v>B-</v>
      </c>
      <c r="E11" s="34">
        <f t="shared" si="1"/>
        <v>2.7</v>
      </c>
      <c r="G11" s="27" t="s">
        <v>15</v>
      </c>
      <c r="H11" s="10" t="s">
        <v>16</v>
      </c>
      <c r="I11" s="28">
        <v>2.2999999999999998</v>
      </c>
    </row>
    <row r="12" spans="2:14" x14ac:dyDescent="0.25">
      <c r="B12" s="5" t="s">
        <v>39</v>
      </c>
      <c r="C12" s="6">
        <v>87</v>
      </c>
      <c r="D12" s="9" t="str">
        <f t="shared" si="0"/>
        <v>A</v>
      </c>
      <c r="E12" s="34">
        <f t="shared" si="1"/>
        <v>4</v>
      </c>
      <c r="G12" s="27" t="s">
        <v>17</v>
      </c>
      <c r="H12" s="10" t="s">
        <v>18</v>
      </c>
      <c r="I12" s="28">
        <v>2.7</v>
      </c>
    </row>
    <row r="13" spans="2:14" x14ac:dyDescent="0.25">
      <c r="B13" s="5" t="s">
        <v>40</v>
      </c>
      <c r="C13" s="6">
        <v>55</v>
      </c>
      <c r="D13" s="9" t="str">
        <f t="shared" si="0"/>
        <v>C</v>
      </c>
      <c r="E13" s="34">
        <f t="shared" si="1"/>
        <v>2</v>
      </c>
      <c r="G13" s="27" t="s">
        <v>19</v>
      </c>
      <c r="H13" s="10" t="s">
        <v>20</v>
      </c>
      <c r="I13" s="28">
        <v>3</v>
      </c>
    </row>
    <row r="14" spans="2:14" x14ac:dyDescent="0.25">
      <c r="B14" s="5" t="s">
        <v>41</v>
      </c>
      <c r="C14" s="6">
        <v>92</v>
      </c>
      <c r="D14" s="9" t="str">
        <f t="shared" si="0"/>
        <v>A</v>
      </c>
      <c r="E14" s="34">
        <f t="shared" si="1"/>
        <v>4</v>
      </c>
      <c r="G14" s="27" t="s">
        <v>21</v>
      </c>
      <c r="H14" s="10" t="s">
        <v>22</v>
      </c>
      <c r="I14" s="28">
        <v>3.3</v>
      </c>
    </row>
    <row r="15" spans="2:14" x14ac:dyDescent="0.25">
      <c r="B15" s="5" t="s">
        <v>42</v>
      </c>
      <c r="C15" s="6">
        <v>96</v>
      </c>
      <c r="D15" s="9" t="str">
        <f t="shared" si="0"/>
        <v>A</v>
      </c>
      <c r="E15" s="34">
        <f t="shared" si="1"/>
        <v>4</v>
      </c>
      <c r="G15" s="27" t="s">
        <v>23</v>
      </c>
      <c r="H15" s="10" t="s">
        <v>24</v>
      </c>
      <c r="I15" s="28">
        <v>3.7</v>
      </c>
    </row>
    <row r="16" spans="2:14" x14ac:dyDescent="0.25">
      <c r="B16" s="5" t="s">
        <v>43</v>
      </c>
      <c r="C16" s="6">
        <v>88</v>
      </c>
      <c r="D16" s="9" t="str">
        <f t="shared" si="0"/>
        <v>A</v>
      </c>
      <c r="E16" s="34">
        <f t="shared" si="1"/>
        <v>4</v>
      </c>
      <c r="G16" s="27" t="s">
        <v>25</v>
      </c>
      <c r="H16" s="10" t="s">
        <v>26</v>
      </c>
      <c r="I16" s="28">
        <v>4</v>
      </c>
    </row>
    <row r="17" spans="2:5" x14ac:dyDescent="0.25">
      <c r="B17" s="5" t="s">
        <v>44</v>
      </c>
      <c r="C17" s="6">
        <v>70</v>
      </c>
      <c r="D17" s="9" t="str">
        <f t="shared" si="0"/>
        <v>B</v>
      </c>
      <c r="E17" s="34">
        <f t="shared" si="1"/>
        <v>3</v>
      </c>
    </row>
    <row r="18" spans="2:5" x14ac:dyDescent="0.25">
      <c r="B18" s="5" t="s">
        <v>45</v>
      </c>
      <c r="C18" s="6">
        <v>68</v>
      </c>
      <c r="D18" s="9" t="str">
        <f t="shared" si="0"/>
        <v>B-</v>
      </c>
      <c r="E18" s="34">
        <f t="shared" si="1"/>
        <v>2.7</v>
      </c>
    </row>
    <row r="19" spans="2:5" x14ac:dyDescent="0.25">
      <c r="B19" s="5" t="s">
        <v>46</v>
      </c>
      <c r="C19" s="6">
        <v>85</v>
      </c>
      <c r="D19" s="9" t="str">
        <f t="shared" si="0"/>
        <v>A</v>
      </c>
      <c r="E19" s="34">
        <f t="shared" si="1"/>
        <v>4</v>
      </c>
    </row>
    <row r="20" spans="2:5" x14ac:dyDescent="0.25">
      <c r="B20" s="5" t="s">
        <v>47</v>
      </c>
      <c r="C20" s="6">
        <v>84</v>
      </c>
      <c r="D20" s="9" t="str">
        <f t="shared" si="0"/>
        <v>A-</v>
      </c>
      <c r="E20" s="34">
        <f t="shared" si="1"/>
        <v>3.7</v>
      </c>
    </row>
    <row r="21" spans="2:5" x14ac:dyDescent="0.25">
      <c r="B21" s="5" t="s">
        <v>48</v>
      </c>
      <c r="C21" s="6">
        <v>69</v>
      </c>
      <c r="D21" s="9" t="str">
        <f t="shared" si="0"/>
        <v>B-</v>
      </c>
      <c r="E21" s="34">
        <f t="shared" si="1"/>
        <v>2.7</v>
      </c>
    </row>
    <row r="22" spans="2:5" x14ac:dyDescent="0.25">
      <c r="B22" s="5" t="s">
        <v>49</v>
      </c>
      <c r="C22" s="6">
        <v>87</v>
      </c>
      <c r="D22" s="9" t="str">
        <f t="shared" si="0"/>
        <v>A</v>
      </c>
      <c r="E22" s="34">
        <f t="shared" si="1"/>
        <v>4</v>
      </c>
    </row>
    <row r="23" spans="2:5" x14ac:dyDescent="0.25">
      <c r="B23" s="5" t="s">
        <v>50</v>
      </c>
      <c r="C23" s="6">
        <v>82</v>
      </c>
      <c r="D23" s="17" t="str">
        <f t="shared" si="0"/>
        <v>A-</v>
      </c>
      <c r="E23" s="34">
        <f t="shared" si="1"/>
        <v>3.7</v>
      </c>
    </row>
    <row r="24" spans="2:5" ht="19.5" customHeight="1" x14ac:dyDescent="0.25"/>
  </sheetData>
  <mergeCells count="2">
    <mergeCell ref="G5:I5"/>
    <mergeCell ref="G4:I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4"/>
  <sheetViews>
    <sheetView showGridLines="0" workbookViewId="0">
      <selection activeCell="D4" sqref="D4"/>
    </sheetView>
  </sheetViews>
  <sheetFormatPr defaultRowHeight="15" x14ac:dyDescent="0.25"/>
  <cols>
    <col min="1" max="1" width="5.85546875" style="2" customWidth="1"/>
    <col min="2" max="2" width="14.5703125" style="2" customWidth="1"/>
    <col min="3" max="3" width="9.7109375" style="2" customWidth="1"/>
    <col min="4" max="5" width="9.140625" style="2"/>
    <col min="6" max="6" width="4.42578125" style="2" customWidth="1"/>
    <col min="7" max="7" width="8.5703125" style="2" customWidth="1"/>
    <col min="8" max="9" width="9.140625" style="2"/>
    <col min="10" max="10" width="4.42578125" style="2" customWidth="1"/>
    <col min="11" max="11" width="14.28515625" style="2" customWidth="1"/>
    <col min="12" max="14" width="9.140625" style="2"/>
    <col min="15" max="15" width="5.85546875" style="2" customWidth="1"/>
    <col min="16" max="16384" width="9.140625" style="2"/>
  </cols>
  <sheetData>
    <row r="1" spans="2:14" ht="19.5" customHeight="1" x14ac:dyDescent="0.25"/>
    <row r="2" spans="2:14" ht="18.75" x14ac:dyDescent="0.25">
      <c r="B2" s="1" t="s">
        <v>55</v>
      </c>
    </row>
    <row r="3" spans="2:14" x14ac:dyDescent="0.25">
      <c r="B3" s="3" t="s">
        <v>0</v>
      </c>
      <c r="C3" s="4" t="s">
        <v>1</v>
      </c>
      <c r="D3" s="4" t="s">
        <v>2</v>
      </c>
      <c r="E3" s="3" t="s">
        <v>3</v>
      </c>
      <c r="K3" s="3" t="s">
        <v>0</v>
      </c>
      <c r="L3" s="4" t="s">
        <v>1</v>
      </c>
      <c r="M3" s="4" t="s">
        <v>2</v>
      </c>
      <c r="N3" s="3" t="s">
        <v>3</v>
      </c>
    </row>
    <row r="4" spans="2:14" x14ac:dyDescent="0.25">
      <c r="B4" s="5" t="s">
        <v>31</v>
      </c>
      <c r="C4" s="6">
        <v>78</v>
      </c>
      <c r="D4" s="7" t="e">
        <f ca="1">_xlfn.IFS(C4&lt;40,"E",C4&lt;50,"D",C4&lt;55,"C-",C4&lt;60,"C",C4&lt;65,"C+",C4&lt;70,"B-",C4&lt;75,"B",C4&lt;80,"B+",C4&lt;85,"A-",TRUE,"A")</f>
        <v>#NAME?</v>
      </c>
      <c r="E4" s="51" t="e">
        <f ca="1">_xlfn.IFS(C4&lt;40,0,C4&lt;50,1,C4&lt;55,1.7,C4&lt;60,2,C4&lt;65,2.3,C4&lt;70,2.7,C4&lt;75,3,C4&lt;80,3.3,C4&lt;85,3.7,TRUE,4)</f>
        <v>#NAME?</v>
      </c>
      <c r="G4" s="20" t="s">
        <v>4</v>
      </c>
      <c r="K4" s="5" t="s">
        <v>31</v>
      </c>
      <c r="L4" s="6">
        <v>78</v>
      </c>
      <c r="M4" s="7" t="e">
        <f ca="1">_xlfn.IFS(L4&gt;84,"A",L4&gt;79,"A-",L4&gt;74,"B+",L4&gt;69,"B",L4&gt;64,"B-",L4&gt;59,"C+",L4&gt;54,"C",L4&gt;49,"C-",L4&gt;39,"D",TRUE,"E")</f>
        <v>#NAME?</v>
      </c>
      <c r="N4" s="51" t="e">
        <f ca="1">_xlfn.IFS(L4&gt;84,4,L4&gt;79,3.7,L4&gt;74,3.3,L4&gt;69,3,L4&gt;64,2.7,L4&gt;59,2.3,L4&gt;54,2,L4&gt;49,1.7,L4&gt;39,1,TRUE,0)</f>
        <v>#NAME?</v>
      </c>
    </row>
    <row r="5" spans="2:14" x14ac:dyDescent="0.25">
      <c r="B5" s="5" t="s">
        <v>32</v>
      </c>
      <c r="C5" s="6">
        <v>93</v>
      </c>
      <c r="D5" s="9" t="e">
        <f t="shared" ref="D5:D23" ca="1" si="0">_xlfn.IFS(C5&lt;40,"E",C5&lt;50,"D",C5&lt;55,"C-",C5&lt;60,"C",C5&lt;65,"C+",C5&lt;70,"B-",C5&lt;75,"B",C5&lt;80,"B+",C5&lt;85,"A-",TRUE,"A")</f>
        <v>#NAME?</v>
      </c>
      <c r="E5" s="34" t="e">
        <f t="shared" ref="E5:E23" ca="1" si="1">_xlfn.IFS(C5&lt;40,0,C5&lt;50,1,C5&lt;55,1.7,C5&lt;60,2,C5&lt;65,2.3,C5&lt;70,2.7,C5&lt;75,3,C5&lt;80,3.3,C5&lt;85,3.7,TRUE,4)</f>
        <v>#NAME?</v>
      </c>
      <c r="G5" s="54" t="s">
        <v>1</v>
      </c>
      <c r="H5" s="54"/>
      <c r="I5" s="54"/>
      <c r="K5" s="5" t="s">
        <v>32</v>
      </c>
      <c r="L5" s="6">
        <v>93</v>
      </c>
      <c r="M5" s="9" t="e">
        <f t="shared" ref="M5:M9" ca="1" si="2">_xlfn.IFS(L5&gt;84,"A",L5&gt;79,"A-",L5&gt;74,"B+",L5&gt;69,"B",L5&gt;64,"B-",L5&gt;59,"C+",L5&gt;54,"C",L5&gt;49,"C-",L5&gt;39,"D",TRUE,"E")</f>
        <v>#NAME?</v>
      </c>
      <c r="N5" s="34" t="e">
        <f t="shared" ref="N5:N9" ca="1" si="3">_xlfn.IFS(L5&gt;84,4,L5&gt;79,3.7,L5&gt;74,3.3,L5&gt;69,3,L5&gt;64,2.7,L5&gt;59,2.3,L5&gt;54,2,L5&gt;49,1.7,L5&gt;39,1,TRUE,0)</f>
        <v>#NAME?</v>
      </c>
    </row>
    <row r="6" spans="2:14" x14ac:dyDescent="0.25">
      <c r="B6" s="5" t="s">
        <v>33</v>
      </c>
      <c r="C6" s="6">
        <v>58</v>
      </c>
      <c r="D6" s="9" t="e">
        <f t="shared" ca="1" si="0"/>
        <v>#NAME?</v>
      </c>
      <c r="E6" s="34" t="e">
        <f t="shared" ca="1" si="1"/>
        <v>#NAME?</v>
      </c>
      <c r="G6" s="23" t="s">
        <v>6</v>
      </c>
      <c r="H6" s="4" t="s">
        <v>2</v>
      </c>
      <c r="I6" s="3" t="s">
        <v>3</v>
      </c>
      <c r="K6" s="5" t="s">
        <v>33</v>
      </c>
      <c r="L6" s="6">
        <v>58</v>
      </c>
      <c r="M6" s="9" t="e">
        <f t="shared" ca="1" si="2"/>
        <v>#NAME?</v>
      </c>
      <c r="N6" s="34" t="e">
        <f t="shared" ca="1" si="3"/>
        <v>#NAME?</v>
      </c>
    </row>
    <row r="7" spans="2:14" x14ac:dyDescent="0.25">
      <c r="B7" s="5" t="s">
        <v>34</v>
      </c>
      <c r="C7" s="6">
        <v>61</v>
      </c>
      <c r="D7" s="9" t="e">
        <f t="shared" ca="1" si="0"/>
        <v>#NAME?</v>
      </c>
      <c r="E7" s="34" t="e">
        <f t="shared" ca="1" si="1"/>
        <v>#NAME?</v>
      </c>
      <c r="G7" s="27" t="s">
        <v>7</v>
      </c>
      <c r="H7" s="10" t="s">
        <v>8</v>
      </c>
      <c r="I7" s="28">
        <v>0</v>
      </c>
      <c r="K7" s="5" t="s">
        <v>34</v>
      </c>
      <c r="L7" s="6">
        <v>61</v>
      </c>
      <c r="M7" s="9" t="e">
        <f t="shared" ca="1" si="2"/>
        <v>#NAME?</v>
      </c>
      <c r="N7" s="34" t="e">
        <f t="shared" ca="1" si="3"/>
        <v>#NAME?</v>
      </c>
    </row>
    <row r="8" spans="2:14" x14ac:dyDescent="0.25">
      <c r="B8" s="5" t="s">
        <v>35</v>
      </c>
      <c r="C8" s="6">
        <v>85</v>
      </c>
      <c r="D8" s="9" t="e">
        <f t="shared" ca="1" si="0"/>
        <v>#NAME?</v>
      </c>
      <c r="E8" s="34" t="e">
        <f t="shared" ca="1" si="1"/>
        <v>#NAME?</v>
      </c>
      <c r="G8" s="27" t="s">
        <v>9</v>
      </c>
      <c r="H8" s="10" t="s">
        <v>10</v>
      </c>
      <c r="I8" s="28">
        <v>1</v>
      </c>
      <c r="K8" s="5" t="s">
        <v>35</v>
      </c>
      <c r="L8" s="6">
        <v>85</v>
      </c>
      <c r="M8" s="9" t="e">
        <f t="shared" ca="1" si="2"/>
        <v>#NAME?</v>
      </c>
      <c r="N8" s="34" t="e">
        <f t="shared" ca="1" si="3"/>
        <v>#NAME?</v>
      </c>
    </row>
    <row r="9" spans="2:14" x14ac:dyDescent="0.25">
      <c r="B9" s="5" t="s">
        <v>36</v>
      </c>
      <c r="C9" s="6">
        <v>72</v>
      </c>
      <c r="D9" s="9" t="e">
        <f t="shared" ca="1" si="0"/>
        <v>#NAME?</v>
      </c>
      <c r="E9" s="34" t="e">
        <f t="shared" ca="1" si="1"/>
        <v>#NAME?</v>
      </c>
      <c r="G9" s="27" t="s">
        <v>11</v>
      </c>
      <c r="H9" s="10" t="s">
        <v>12</v>
      </c>
      <c r="I9" s="28">
        <v>1.7</v>
      </c>
      <c r="K9" s="5" t="s">
        <v>36</v>
      </c>
      <c r="L9" s="6">
        <v>72</v>
      </c>
      <c r="M9" s="9" t="e">
        <f t="shared" ca="1" si="2"/>
        <v>#NAME?</v>
      </c>
      <c r="N9" s="34" t="e">
        <f t="shared" ca="1" si="3"/>
        <v>#NAME?</v>
      </c>
    </row>
    <row r="10" spans="2:14" x14ac:dyDescent="0.25">
      <c r="B10" s="5" t="s">
        <v>37</v>
      </c>
      <c r="C10" s="6">
        <v>94</v>
      </c>
      <c r="D10" s="9" t="e">
        <f t="shared" ca="1" si="0"/>
        <v>#NAME?</v>
      </c>
      <c r="E10" s="34" t="e">
        <f t="shared" ca="1" si="1"/>
        <v>#NAME?</v>
      </c>
      <c r="G10" s="27" t="s">
        <v>13</v>
      </c>
      <c r="H10" s="10" t="s">
        <v>14</v>
      </c>
      <c r="I10" s="28">
        <v>2</v>
      </c>
    </row>
    <row r="11" spans="2:14" x14ac:dyDescent="0.25">
      <c r="B11" s="5" t="s">
        <v>38</v>
      </c>
      <c r="C11" s="6">
        <v>69</v>
      </c>
      <c r="D11" s="9" t="e">
        <f t="shared" ca="1" si="0"/>
        <v>#NAME?</v>
      </c>
      <c r="E11" s="34" t="e">
        <f t="shared" ca="1" si="1"/>
        <v>#NAME?</v>
      </c>
      <c r="G11" s="27" t="s">
        <v>15</v>
      </c>
      <c r="H11" s="10" t="s">
        <v>16</v>
      </c>
      <c r="I11" s="28">
        <v>2.2999999999999998</v>
      </c>
    </row>
    <row r="12" spans="2:14" x14ac:dyDescent="0.25">
      <c r="B12" s="5" t="s">
        <v>39</v>
      </c>
      <c r="C12" s="6">
        <v>87</v>
      </c>
      <c r="D12" s="9" t="e">
        <f t="shared" ca="1" si="0"/>
        <v>#NAME?</v>
      </c>
      <c r="E12" s="34" t="e">
        <f t="shared" ca="1" si="1"/>
        <v>#NAME?</v>
      </c>
      <c r="G12" s="27" t="s">
        <v>17</v>
      </c>
      <c r="H12" s="10" t="s">
        <v>18</v>
      </c>
      <c r="I12" s="28">
        <v>2.7</v>
      </c>
    </row>
    <row r="13" spans="2:14" x14ac:dyDescent="0.25">
      <c r="B13" s="5" t="s">
        <v>40</v>
      </c>
      <c r="C13" s="6">
        <v>55</v>
      </c>
      <c r="D13" s="9" t="e">
        <f t="shared" ca="1" si="0"/>
        <v>#NAME?</v>
      </c>
      <c r="E13" s="34" t="e">
        <f t="shared" ca="1" si="1"/>
        <v>#NAME?</v>
      </c>
      <c r="G13" s="27" t="s">
        <v>19</v>
      </c>
      <c r="H13" s="10" t="s">
        <v>20</v>
      </c>
      <c r="I13" s="28">
        <v>3</v>
      </c>
    </row>
    <row r="14" spans="2:14" x14ac:dyDescent="0.25">
      <c r="B14" s="5" t="s">
        <v>41</v>
      </c>
      <c r="C14" s="6">
        <v>92</v>
      </c>
      <c r="D14" s="9" t="e">
        <f t="shared" ca="1" si="0"/>
        <v>#NAME?</v>
      </c>
      <c r="E14" s="34" t="e">
        <f t="shared" ca="1" si="1"/>
        <v>#NAME?</v>
      </c>
      <c r="G14" s="27" t="s">
        <v>21</v>
      </c>
      <c r="H14" s="10" t="s">
        <v>22</v>
      </c>
      <c r="I14" s="28">
        <v>3.3</v>
      </c>
    </row>
    <row r="15" spans="2:14" x14ac:dyDescent="0.25">
      <c r="B15" s="5" t="s">
        <v>42</v>
      </c>
      <c r="C15" s="6">
        <v>96</v>
      </c>
      <c r="D15" s="9" t="e">
        <f t="shared" ca="1" si="0"/>
        <v>#NAME?</v>
      </c>
      <c r="E15" s="34" t="e">
        <f t="shared" ca="1" si="1"/>
        <v>#NAME?</v>
      </c>
      <c r="G15" s="27" t="s">
        <v>23</v>
      </c>
      <c r="H15" s="10" t="s">
        <v>24</v>
      </c>
      <c r="I15" s="28">
        <v>3.7</v>
      </c>
    </row>
    <row r="16" spans="2:14" x14ac:dyDescent="0.25">
      <c r="B16" s="5" t="s">
        <v>43</v>
      </c>
      <c r="C16" s="6">
        <v>88</v>
      </c>
      <c r="D16" s="9" t="e">
        <f t="shared" ca="1" si="0"/>
        <v>#NAME?</v>
      </c>
      <c r="E16" s="34" t="e">
        <f t="shared" ca="1" si="1"/>
        <v>#NAME?</v>
      </c>
      <c r="G16" s="27" t="s">
        <v>25</v>
      </c>
      <c r="H16" s="10" t="s">
        <v>26</v>
      </c>
      <c r="I16" s="28">
        <v>4</v>
      </c>
    </row>
    <row r="17" spans="2:5" x14ac:dyDescent="0.25">
      <c r="B17" s="5" t="s">
        <v>44</v>
      </c>
      <c r="C17" s="6">
        <v>70</v>
      </c>
      <c r="D17" s="9" t="e">
        <f t="shared" ca="1" si="0"/>
        <v>#NAME?</v>
      </c>
      <c r="E17" s="34" t="e">
        <f t="shared" ca="1" si="1"/>
        <v>#NAME?</v>
      </c>
    </row>
    <row r="18" spans="2:5" x14ac:dyDescent="0.25">
      <c r="B18" s="5" t="s">
        <v>45</v>
      </c>
      <c r="C18" s="6">
        <v>68</v>
      </c>
      <c r="D18" s="9" t="e">
        <f t="shared" ca="1" si="0"/>
        <v>#NAME?</v>
      </c>
      <c r="E18" s="34" t="e">
        <f t="shared" ca="1" si="1"/>
        <v>#NAME?</v>
      </c>
    </row>
    <row r="19" spans="2:5" x14ac:dyDescent="0.25">
      <c r="B19" s="5" t="s">
        <v>46</v>
      </c>
      <c r="C19" s="6">
        <v>85</v>
      </c>
      <c r="D19" s="9" t="e">
        <f t="shared" ca="1" si="0"/>
        <v>#NAME?</v>
      </c>
      <c r="E19" s="34" t="e">
        <f t="shared" ca="1" si="1"/>
        <v>#NAME?</v>
      </c>
    </row>
    <row r="20" spans="2:5" x14ac:dyDescent="0.25">
      <c r="B20" s="5" t="s">
        <v>47</v>
      </c>
      <c r="C20" s="6">
        <v>84</v>
      </c>
      <c r="D20" s="9" t="e">
        <f t="shared" ca="1" si="0"/>
        <v>#NAME?</v>
      </c>
      <c r="E20" s="34" t="e">
        <f t="shared" ca="1" si="1"/>
        <v>#NAME?</v>
      </c>
    </row>
    <row r="21" spans="2:5" x14ac:dyDescent="0.25">
      <c r="B21" s="5" t="s">
        <v>48</v>
      </c>
      <c r="C21" s="6">
        <v>69</v>
      </c>
      <c r="D21" s="9" t="e">
        <f t="shared" ca="1" si="0"/>
        <v>#NAME?</v>
      </c>
      <c r="E21" s="34" t="e">
        <f t="shared" ca="1" si="1"/>
        <v>#NAME?</v>
      </c>
    </row>
    <row r="22" spans="2:5" x14ac:dyDescent="0.25">
      <c r="B22" s="5" t="s">
        <v>49</v>
      </c>
      <c r="C22" s="6">
        <v>87</v>
      </c>
      <c r="D22" s="9" t="e">
        <f t="shared" ca="1" si="0"/>
        <v>#NAME?</v>
      </c>
      <c r="E22" s="34" t="e">
        <f t="shared" ca="1" si="1"/>
        <v>#NAME?</v>
      </c>
    </row>
    <row r="23" spans="2:5" x14ac:dyDescent="0.25">
      <c r="B23" s="5" t="s">
        <v>50</v>
      </c>
      <c r="C23" s="6">
        <v>82</v>
      </c>
      <c r="D23" s="17" t="e">
        <f t="shared" ca="1" si="0"/>
        <v>#NAME?</v>
      </c>
      <c r="E23" s="34" t="e">
        <f t="shared" ca="1" si="1"/>
        <v>#NAME?</v>
      </c>
    </row>
    <row r="24" spans="2:5" ht="19.5" customHeight="1" x14ac:dyDescent="0.25"/>
  </sheetData>
  <mergeCells count="1">
    <mergeCell ref="G5:I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4"/>
  <sheetViews>
    <sheetView showGridLines="0" workbookViewId="0">
      <selection activeCell="D4" sqref="D4"/>
    </sheetView>
  </sheetViews>
  <sheetFormatPr defaultRowHeight="15" x14ac:dyDescent="0.25"/>
  <cols>
    <col min="1" max="1" width="5.85546875" style="2" customWidth="1"/>
    <col min="2" max="2" width="14.5703125" style="2" customWidth="1"/>
    <col min="3" max="3" width="9.7109375" style="2" customWidth="1"/>
    <col min="4" max="5" width="9.140625" style="2"/>
    <col min="6" max="6" width="5.140625" style="2" customWidth="1"/>
    <col min="7" max="9" width="9.140625" style="2"/>
    <col min="10" max="10" width="6.7109375" style="2" customWidth="1"/>
    <col min="11" max="13" width="9.140625" style="2"/>
    <col min="14" max="14" width="5.85546875" style="2" customWidth="1"/>
    <col min="15" max="16384" width="9.140625" style="2"/>
  </cols>
  <sheetData>
    <row r="1" spans="2:13" ht="19.5" customHeight="1" x14ac:dyDescent="0.25"/>
    <row r="2" spans="2:13" ht="18.75" x14ac:dyDescent="0.25">
      <c r="B2" s="1" t="s">
        <v>30</v>
      </c>
    </row>
    <row r="3" spans="2:13" x14ac:dyDescent="0.25">
      <c r="B3" s="3" t="s">
        <v>0</v>
      </c>
      <c r="C3" s="4" t="s">
        <v>1</v>
      </c>
      <c r="D3" s="4" t="s">
        <v>2</v>
      </c>
      <c r="E3" s="3" t="s">
        <v>3</v>
      </c>
    </row>
    <row r="4" spans="2:13" x14ac:dyDescent="0.25">
      <c r="B4" s="5" t="s">
        <v>31</v>
      </c>
      <c r="C4" s="6">
        <v>78</v>
      </c>
      <c r="D4" s="7" t="str">
        <f>VLOOKUP(C4,NILAI,2)</f>
        <v>B+</v>
      </c>
      <c r="E4" s="34">
        <f t="shared" ref="E4:E23" si="0">VLOOKUP(C4,NILAI,3)</f>
        <v>3.3</v>
      </c>
      <c r="G4" s="20" t="s">
        <v>4</v>
      </c>
    </row>
    <row r="5" spans="2:13" x14ac:dyDescent="0.25">
      <c r="B5" s="5" t="s">
        <v>32</v>
      </c>
      <c r="C5" s="6">
        <v>93</v>
      </c>
      <c r="D5" s="9" t="str">
        <f t="shared" ref="D5:D23" si="1">VLOOKUP(C5,NILAI,2)</f>
        <v>A</v>
      </c>
      <c r="E5" s="34">
        <f t="shared" si="0"/>
        <v>4</v>
      </c>
      <c r="G5" s="54" t="s">
        <v>1</v>
      </c>
      <c r="H5" s="54"/>
      <c r="I5" s="54"/>
      <c r="J5" s="21"/>
      <c r="K5" s="22" t="s">
        <v>5</v>
      </c>
      <c r="L5" s="21"/>
      <c r="M5" s="21"/>
    </row>
    <row r="6" spans="2:13" ht="15.75" thickBot="1" x14ac:dyDescent="0.3">
      <c r="B6" s="5" t="s">
        <v>33</v>
      </c>
      <c r="C6" s="6">
        <v>58</v>
      </c>
      <c r="D6" s="9" t="str">
        <f t="shared" si="1"/>
        <v>C</v>
      </c>
      <c r="E6" s="34">
        <f t="shared" si="0"/>
        <v>2</v>
      </c>
      <c r="G6" s="23" t="s">
        <v>6</v>
      </c>
      <c r="H6" s="4" t="s">
        <v>2</v>
      </c>
      <c r="I6" s="3" t="s">
        <v>3</v>
      </c>
      <c r="J6" s="21"/>
      <c r="K6" s="24" t="s">
        <v>6</v>
      </c>
      <c r="L6" s="25" t="s">
        <v>2</v>
      </c>
      <c r="M6" s="26" t="s">
        <v>3</v>
      </c>
    </row>
    <row r="7" spans="2:13" x14ac:dyDescent="0.25">
      <c r="B7" s="5" t="s">
        <v>34</v>
      </c>
      <c r="C7" s="6">
        <v>61</v>
      </c>
      <c r="D7" s="9" t="str">
        <f t="shared" si="1"/>
        <v>C+</v>
      </c>
      <c r="E7" s="34">
        <f t="shared" si="0"/>
        <v>2.2999999999999998</v>
      </c>
      <c r="G7" s="27" t="s">
        <v>7</v>
      </c>
      <c r="H7" s="35" t="s">
        <v>8</v>
      </c>
      <c r="I7" s="28">
        <v>0</v>
      </c>
      <c r="J7" s="21"/>
      <c r="K7" s="11">
        <v>0</v>
      </c>
      <c r="L7" s="36" t="s">
        <v>8</v>
      </c>
      <c r="M7" s="12">
        <v>0</v>
      </c>
    </row>
    <row r="8" spans="2:13" x14ac:dyDescent="0.25">
      <c r="B8" s="5" t="s">
        <v>35</v>
      </c>
      <c r="C8" s="6">
        <v>85</v>
      </c>
      <c r="D8" s="9" t="str">
        <f t="shared" si="1"/>
        <v>A</v>
      </c>
      <c r="E8" s="34">
        <f t="shared" si="0"/>
        <v>4</v>
      </c>
      <c r="G8" s="27" t="s">
        <v>9</v>
      </c>
      <c r="H8" s="35" t="s">
        <v>10</v>
      </c>
      <c r="I8" s="28">
        <v>1</v>
      </c>
      <c r="J8" s="21"/>
      <c r="K8" s="13">
        <v>40</v>
      </c>
      <c r="L8" s="37" t="s">
        <v>10</v>
      </c>
      <c r="M8" s="14">
        <v>1</v>
      </c>
    </row>
    <row r="9" spans="2:13" x14ac:dyDescent="0.25">
      <c r="B9" s="5" t="s">
        <v>36</v>
      </c>
      <c r="C9" s="6">
        <v>72</v>
      </c>
      <c r="D9" s="9" t="str">
        <f t="shared" si="1"/>
        <v>B</v>
      </c>
      <c r="E9" s="34">
        <f t="shared" si="0"/>
        <v>3</v>
      </c>
      <c r="G9" s="27" t="s">
        <v>11</v>
      </c>
      <c r="H9" s="35" t="s">
        <v>12</v>
      </c>
      <c r="I9" s="28">
        <v>1.7</v>
      </c>
      <c r="J9" s="21"/>
      <c r="K9" s="13">
        <v>50</v>
      </c>
      <c r="L9" s="37" t="s">
        <v>12</v>
      </c>
      <c r="M9" s="14">
        <v>1.7</v>
      </c>
    </row>
    <row r="10" spans="2:13" x14ac:dyDescent="0.25">
      <c r="B10" s="5" t="s">
        <v>37</v>
      </c>
      <c r="C10" s="6">
        <v>94</v>
      </c>
      <c r="D10" s="9" t="str">
        <f t="shared" si="1"/>
        <v>A</v>
      </c>
      <c r="E10" s="34">
        <f t="shared" si="0"/>
        <v>4</v>
      </c>
      <c r="G10" s="27" t="s">
        <v>13</v>
      </c>
      <c r="H10" s="35" t="s">
        <v>14</v>
      </c>
      <c r="I10" s="28">
        <v>2</v>
      </c>
      <c r="J10" s="21"/>
      <c r="K10" s="13">
        <v>55</v>
      </c>
      <c r="L10" s="37" t="s">
        <v>14</v>
      </c>
      <c r="M10" s="14">
        <v>2</v>
      </c>
    </row>
    <row r="11" spans="2:13" x14ac:dyDescent="0.25">
      <c r="B11" s="5" t="s">
        <v>38</v>
      </c>
      <c r="C11" s="6">
        <v>69</v>
      </c>
      <c r="D11" s="9" t="str">
        <f t="shared" si="1"/>
        <v>B-</v>
      </c>
      <c r="E11" s="34">
        <f t="shared" si="0"/>
        <v>2.7</v>
      </c>
      <c r="G11" s="27" t="s">
        <v>15</v>
      </c>
      <c r="H11" s="35" t="s">
        <v>16</v>
      </c>
      <c r="I11" s="28">
        <v>2.2999999999999998</v>
      </c>
      <c r="J11" s="21"/>
      <c r="K11" s="13">
        <v>60</v>
      </c>
      <c r="L11" s="37" t="s">
        <v>16</v>
      </c>
      <c r="M11" s="14">
        <v>2.2999999999999998</v>
      </c>
    </row>
    <row r="12" spans="2:13" x14ac:dyDescent="0.25">
      <c r="B12" s="5" t="s">
        <v>39</v>
      </c>
      <c r="C12" s="6">
        <v>87</v>
      </c>
      <c r="D12" s="9" t="str">
        <f t="shared" si="1"/>
        <v>A</v>
      </c>
      <c r="E12" s="34">
        <f t="shared" si="0"/>
        <v>4</v>
      </c>
      <c r="G12" s="27" t="s">
        <v>17</v>
      </c>
      <c r="H12" s="35" t="s">
        <v>18</v>
      </c>
      <c r="I12" s="28">
        <v>2.7</v>
      </c>
      <c r="J12" s="21"/>
      <c r="K12" s="13">
        <v>65</v>
      </c>
      <c r="L12" s="37" t="s">
        <v>18</v>
      </c>
      <c r="M12" s="14">
        <v>2.7</v>
      </c>
    </row>
    <row r="13" spans="2:13" x14ac:dyDescent="0.25">
      <c r="B13" s="5" t="s">
        <v>40</v>
      </c>
      <c r="C13" s="6">
        <v>55</v>
      </c>
      <c r="D13" s="9" t="str">
        <f t="shared" si="1"/>
        <v>C</v>
      </c>
      <c r="E13" s="34">
        <f t="shared" si="0"/>
        <v>2</v>
      </c>
      <c r="G13" s="27" t="s">
        <v>19</v>
      </c>
      <c r="H13" s="35" t="s">
        <v>20</v>
      </c>
      <c r="I13" s="28">
        <v>3</v>
      </c>
      <c r="J13" s="21"/>
      <c r="K13" s="13">
        <v>70</v>
      </c>
      <c r="L13" s="37" t="s">
        <v>20</v>
      </c>
      <c r="M13" s="14">
        <v>3</v>
      </c>
    </row>
    <row r="14" spans="2:13" x14ac:dyDescent="0.25">
      <c r="B14" s="5" t="s">
        <v>41</v>
      </c>
      <c r="C14" s="6">
        <v>92</v>
      </c>
      <c r="D14" s="9" t="str">
        <f t="shared" si="1"/>
        <v>A</v>
      </c>
      <c r="E14" s="34">
        <f t="shared" si="0"/>
        <v>4</v>
      </c>
      <c r="G14" s="27" t="s">
        <v>21</v>
      </c>
      <c r="H14" s="35" t="s">
        <v>22</v>
      </c>
      <c r="I14" s="28">
        <v>3.3</v>
      </c>
      <c r="J14" s="21"/>
      <c r="K14" s="13">
        <v>75</v>
      </c>
      <c r="L14" s="37" t="s">
        <v>22</v>
      </c>
      <c r="M14" s="14">
        <v>3.3</v>
      </c>
    </row>
    <row r="15" spans="2:13" x14ac:dyDescent="0.25">
      <c r="B15" s="5" t="s">
        <v>42</v>
      </c>
      <c r="C15" s="6">
        <v>96</v>
      </c>
      <c r="D15" s="9" t="str">
        <f t="shared" si="1"/>
        <v>A</v>
      </c>
      <c r="E15" s="34">
        <f t="shared" si="0"/>
        <v>4</v>
      </c>
      <c r="G15" s="27" t="s">
        <v>23</v>
      </c>
      <c r="H15" s="35" t="s">
        <v>24</v>
      </c>
      <c r="I15" s="28">
        <v>3.7</v>
      </c>
      <c r="J15" s="21"/>
      <c r="K15" s="13">
        <v>80</v>
      </c>
      <c r="L15" s="37" t="s">
        <v>24</v>
      </c>
      <c r="M15" s="14">
        <v>3.7</v>
      </c>
    </row>
    <row r="16" spans="2:13" ht="15.75" thickBot="1" x14ac:dyDescent="0.3">
      <c r="B16" s="5" t="s">
        <v>43</v>
      </c>
      <c r="C16" s="6">
        <v>88</v>
      </c>
      <c r="D16" s="9" t="str">
        <f t="shared" si="1"/>
        <v>A</v>
      </c>
      <c r="E16" s="34">
        <f t="shared" si="0"/>
        <v>4</v>
      </c>
      <c r="G16" s="27" t="s">
        <v>25</v>
      </c>
      <c r="H16" s="35" t="s">
        <v>26</v>
      </c>
      <c r="I16" s="28">
        <v>4</v>
      </c>
      <c r="J16" s="21"/>
      <c r="K16" s="15">
        <v>85</v>
      </c>
      <c r="L16" s="38" t="s">
        <v>26</v>
      </c>
      <c r="M16" s="16">
        <v>4</v>
      </c>
    </row>
    <row r="17" spans="2:13" x14ac:dyDescent="0.25">
      <c r="B17" s="5" t="s">
        <v>44</v>
      </c>
      <c r="C17" s="6">
        <v>70</v>
      </c>
      <c r="D17" s="9" t="str">
        <f t="shared" si="1"/>
        <v>B</v>
      </c>
      <c r="E17" s="34">
        <f t="shared" si="0"/>
        <v>3</v>
      </c>
      <c r="K17" s="56" t="s">
        <v>27</v>
      </c>
      <c r="L17" s="56"/>
      <c r="M17" s="56"/>
    </row>
    <row r="18" spans="2:13" x14ac:dyDescent="0.25">
      <c r="B18" s="5" t="s">
        <v>45</v>
      </c>
      <c r="C18" s="6">
        <v>68</v>
      </c>
      <c r="D18" s="9" t="str">
        <f t="shared" si="1"/>
        <v>B-</v>
      </c>
      <c r="E18" s="34">
        <f t="shared" si="0"/>
        <v>2.7</v>
      </c>
      <c r="G18" s="29" t="s">
        <v>28</v>
      </c>
    </row>
    <row r="19" spans="2:13" x14ac:dyDescent="0.25">
      <c r="B19" s="5" t="s">
        <v>46</v>
      </c>
      <c r="C19" s="6">
        <v>85</v>
      </c>
      <c r="D19" s="9" t="str">
        <f t="shared" si="1"/>
        <v>A</v>
      </c>
      <c r="E19" s="34">
        <f t="shared" si="0"/>
        <v>4</v>
      </c>
      <c r="G19" s="23" t="s">
        <v>6</v>
      </c>
      <c r="H19" s="4" t="s">
        <v>2</v>
      </c>
      <c r="I19" s="3" t="s">
        <v>3</v>
      </c>
    </row>
    <row r="20" spans="2:13" x14ac:dyDescent="0.25">
      <c r="B20" s="5" t="s">
        <v>47</v>
      </c>
      <c r="C20" s="6">
        <v>84</v>
      </c>
      <c r="D20" s="9" t="str">
        <f t="shared" si="1"/>
        <v>A-</v>
      </c>
      <c r="E20" s="34">
        <f t="shared" si="0"/>
        <v>3.7</v>
      </c>
      <c r="G20" s="30">
        <v>1</v>
      </c>
      <c r="H20" s="39">
        <v>2</v>
      </c>
      <c r="I20" s="31">
        <v>3</v>
      </c>
      <c r="K20" s="57" t="s">
        <v>29</v>
      </c>
      <c r="L20" s="57"/>
      <c r="M20" s="57"/>
    </row>
    <row r="21" spans="2:13" x14ac:dyDescent="0.25">
      <c r="B21" s="5" t="s">
        <v>48</v>
      </c>
      <c r="C21" s="6">
        <v>69</v>
      </c>
      <c r="D21" s="9" t="str">
        <f t="shared" si="1"/>
        <v>B-</v>
      </c>
      <c r="E21" s="34">
        <f t="shared" si="0"/>
        <v>2.7</v>
      </c>
    </row>
    <row r="22" spans="2:13" x14ac:dyDescent="0.25">
      <c r="B22" s="5" t="s">
        <v>49</v>
      </c>
      <c r="C22" s="6">
        <v>87</v>
      </c>
      <c r="D22" s="9" t="str">
        <f t="shared" si="1"/>
        <v>A</v>
      </c>
      <c r="E22" s="34">
        <f t="shared" si="0"/>
        <v>4</v>
      </c>
      <c r="G22" s="32"/>
      <c r="H22" s="33"/>
      <c r="I22" s="33"/>
      <c r="J22" s="33"/>
      <c r="K22" s="33"/>
      <c r="L22" s="33"/>
      <c r="M22" s="33"/>
    </row>
    <row r="23" spans="2:13" x14ac:dyDescent="0.25">
      <c r="B23" s="5" t="s">
        <v>50</v>
      </c>
      <c r="C23" s="6">
        <v>82</v>
      </c>
      <c r="D23" s="17" t="str">
        <f t="shared" si="1"/>
        <v>A-</v>
      </c>
      <c r="E23" s="34">
        <f t="shared" si="0"/>
        <v>3.7</v>
      </c>
      <c r="G23" s="19"/>
      <c r="H23" s="58"/>
      <c r="I23" s="59"/>
      <c r="J23" s="59"/>
      <c r="K23" s="59"/>
      <c r="L23" s="59"/>
      <c r="M23" s="59"/>
    </row>
    <row r="24" spans="2:13" ht="19.5" customHeight="1" x14ac:dyDescent="0.25">
      <c r="G24" s="18"/>
      <c r="H24" s="60"/>
      <c r="I24" s="61"/>
      <c r="J24" s="61"/>
      <c r="K24" s="61"/>
      <c r="L24" s="61"/>
      <c r="M24" s="61"/>
    </row>
  </sheetData>
  <mergeCells count="5">
    <mergeCell ref="G5:I5"/>
    <mergeCell ref="K17:M17"/>
    <mergeCell ref="K20:M20"/>
    <mergeCell ref="H23:M23"/>
    <mergeCell ref="H24:M2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4"/>
  <sheetViews>
    <sheetView showGridLines="0" workbookViewId="0">
      <selection activeCell="D4" sqref="D4"/>
    </sheetView>
  </sheetViews>
  <sheetFormatPr defaultRowHeight="15" x14ac:dyDescent="0.25"/>
  <cols>
    <col min="1" max="1" width="5.85546875" style="2" customWidth="1"/>
    <col min="2" max="2" width="14.5703125" style="2" customWidth="1"/>
    <col min="3" max="3" width="9.7109375" style="2" customWidth="1"/>
    <col min="4" max="5" width="9.140625" style="2"/>
    <col min="6" max="6" width="5.140625" style="2" customWidth="1"/>
    <col min="7" max="9" width="9.140625" style="2"/>
    <col min="10" max="10" width="6.7109375" style="2" customWidth="1"/>
    <col min="11" max="11" width="9.140625" style="2"/>
    <col min="12" max="21" width="7" style="2" customWidth="1"/>
    <col min="22" max="22" width="2" style="2" customWidth="1"/>
    <col min="23" max="23" width="7.85546875" style="2" customWidth="1"/>
    <col min="24" max="24" width="5.42578125" style="2" customWidth="1"/>
    <col min="25" max="25" width="5.85546875" style="2" customWidth="1"/>
    <col min="26" max="16384" width="9.140625" style="2"/>
  </cols>
  <sheetData>
    <row r="1" spans="2:24" ht="19.5" customHeight="1" x14ac:dyDescent="0.25"/>
    <row r="2" spans="2:24" ht="18.75" x14ac:dyDescent="0.25">
      <c r="B2" s="1" t="s">
        <v>54</v>
      </c>
    </row>
    <row r="3" spans="2:24" x14ac:dyDescent="0.25">
      <c r="B3" s="3" t="s">
        <v>0</v>
      </c>
      <c r="C3" s="4" t="s">
        <v>1</v>
      </c>
      <c r="D3" s="4" t="s">
        <v>2</v>
      </c>
      <c r="E3" s="3" t="s">
        <v>3</v>
      </c>
    </row>
    <row r="4" spans="2:24" x14ac:dyDescent="0.25">
      <c r="B4" s="5" t="s">
        <v>31</v>
      </c>
      <c r="C4" s="6">
        <v>78</v>
      </c>
      <c r="D4" s="7" t="str">
        <f t="shared" ref="D4:D23" si="0">HLOOKUP(C4,NILAI2,2)</f>
        <v>B+</v>
      </c>
      <c r="E4" s="8">
        <f t="shared" ref="E4:E23" si="1">HLOOKUP(C4,NILAI2,3)</f>
        <v>3.3</v>
      </c>
      <c r="G4" s="20" t="s">
        <v>4</v>
      </c>
    </row>
    <row r="5" spans="2:24" x14ac:dyDescent="0.25">
      <c r="B5" s="5" t="s">
        <v>32</v>
      </c>
      <c r="C5" s="6">
        <v>93</v>
      </c>
      <c r="D5" s="9" t="str">
        <f t="shared" si="0"/>
        <v>A</v>
      </c>
      <c r="E5" s="8">
        <f t="shared" si="1"/>
        <v>4</v>
      </c>
      <c r="G5" s="54" t="s">
        <v>1</v>
      </c>
      <c r="H5" s="54"/>
      <c r="I5" s="54"/>
      <c r="J5" s="21"/>
    </row>
    <row r="6" spans="2:24" x14ac:dyDescent="0.25">
      <c r="B6" s="5" t="s">
        <v>33</v>
      </c>
      <c r="C6" s="6">
        <v>58</v>
      </c>
      <c r="D6" s="9" t="str">
        <f t="shared" si="0"/>
        <v>C</v>
      </c>
      <c r="E6" s="8">
        <f t="shared" si="1"/>
        <v>2</v>
      </c>
      <c r="G6" s="23" t="s">
        <v>6</v>
      </c>
      <c r="H6" s="4" t="s">
        <v>2</v>
      </c>
      <c r="I6" s="3" t="s">
        <v>3</v>
      </c>
      <c r="J6" s="21"/>
    </row>
    <row r="7" spans="2:24" x14ac:dyDescent="0.25">
      <c r="B7" s="5" t="s">
        <v>34</v>
      </c>
      <c r="C7" s="6">
        <v>61</v>
      </c>
      <c r="D7" s="9" t="str">
        <f t="shared" si="0"/>
        <v>C+</v>
      </c>
      <c r="E7" s="8">
        <f t="shared" si="1"/>
        <v>2.2999999999999998</v>
      </c>
      <c r="G7" s="27" t="s">
        <v>7</v>
      </c>
      <c r="H7" s="10" t="s">
        <v>8</v>
      </c>
      <c r="I7" s="28">
        <v>0</v>
      </c>
      <c r="J7" s="21"/>
    </row>
    <row r="8" spans="2:24" ht="15.75" thickBot="1" x14ac:dyDescent="0.3">
      <c r="B8" s="5" t="s">
        <v>35</v>
      </c>
      <c r="C8" s="6">
        <v>85</v>
      </c>
      <c r="D8" s="9" t="str">
        <f t="shared" si="0"/>
        <v>A</v>
      </c>
      <c r="E8" s="8">
        <f t="shared" si="1"/>
        <v>4</v>
      </c>
      <c r="G8" s="27" t="s">
        <v>9</v>
      </c>
      <c r="H8" s="10" t="s">
        <v>10</v>
      </c>
      <c r="I8" s="28">
        <v>1</v>
      </c>
      <c r="J8" s="21"/>
      <c r="K8" s="22" t="s">
        <v>52</v>
      </c>
      <c r="W8" s="29" t="s">
        <v>51</v>
      </c>
    </row>
    <row r="9" spans="2:24" x14ac:dyDescent="0.25">
      <c r="B9" s="5" t="s">
        <v>36</v>
      </c>
      <c r="C9" s="6">
        <v>72</v>
      </c>
      <c r="D9" s="9" t="str">
        <f t="shared" si="0"/>
        <v>B</v>
      </c>
      <c r="E9" s="8">
        <f t="shared" si="1"/>
        <v>3</v>
      </c>
      <c r="G9" s="27" t="s">
        <v>11</v>
      </c>
      <c r="H9" s="10" t="s">
        <v>12</v>
      </c>
      <c r="I9" s="28">
        <v>1.7</v>
      </c>
      <c r="J9" s="21"/>
      <c r="K9" s="24" t="s">
        <v>6</v>
      </c>
      <c r="L9" s="43">
        <v>0</v>
      </c>
      <c r="M9" s="44">
        <v>40</v>
      </c>
      <c r="N9" s="44">
        <v>50</v>
      </c>
      <c r="O9" s="44">
        <v>55</v>
      </c>
      <c r="P9" s="44">
        <v>60</v>
      </c>
      <c r="Q9" s="44">
        <v>65</v>
      </c>
      <c r="R9" s="44">
        <v>70</v>
      </c>
      <c r="S9" s="44">
        <v>75</v>
      </c>
      <c r="T9" s="44">
        <v>80</v>
      </c>
      <c r="U9" s="45">
        <v>85</v>
      </c>
      <c r="W9" s="24" t="s">
        <v>6</v>
      </c>
      <c r="X9" s="40">
        <v>1</v>
      </c>
    </row>
    <row r="10" spans="2:24" x14ac:dyDescent="0.25">
      <c r="B10" s="5" t="s">
        <v>37</v>
      </c>
      <c r="C10" s="6">
        <v>94</v>
      </c>
      <c r="D10" s="9" t="str">
        <f t="shared" si="0"/>
        <v>A</v>
      </c>
      <c r="E10" s="8">
        <f t="shared" si="1"/>
        <v>4</v>
      </c>
      <c r="G10" s="27" t="s">
        <v>13</v>
      </c>
      <c r="H10" s="10" t="s">
        <v>14</v>
      </c>
      <c r="I10" s="28">
        <v>2</v>
      </c>
      <c r="J10" s="21"/>
      <c r="K10" s="26" t="s">
        <v>2</v>
      </c>
      <c r="L10" s="46" t="s">
        <v>8</v>
      </c>
      <c r="M10" s="42" t="s">
        <v>10</v>
      </c>
      <c r="N10" s="42" t="s">
        <v>12</v>
      </c>
      <c r="O10" s="42" t="s">
        <v>14</v>
      </c>
      <c r="P10" s="42" t="s">
        <v>16</v>
      </c>
      <c r="Q10" s="42" t="s">
        <v>18</v>
      </c>
      <c r="R10" s="42" t="s">
        <v>20</v>
      </c>
      <c r="S10" s="42" t="s">
        <v>22</v>
      </c>
      <c r="T10" s="42" t="s">
        <v>24</v>
      </c>
      <c r="U10" s="47" t="s">
        <v>26</v>
      </c>
      <c r="W10" s="26" t="s">
        <v>2</v>
      </c>
      <c r="X10" s="40">
        <v>2</v>
      </c>
    </row>
    <row r="11" spans="2:24" ht="15.75" thickBot="1" x14ac:dyDescent="0.3">
      <c r="B11" s="5" t="s">
        <v>38</v>
      </c>
      <c r="C11" s="6">
        <v>69</v>
      </c>
      <c r="D11" s="9" t="str">
        <f t="shared" si="0"/>
        <v>B-</v>
      </c>
      <c r="E11" s="8">
        <f t="shared" si="1"/>
        <v>2.7</v>
      </c>
      <c r="G11" s="27" t="s">
        <v>15</v>
      </c>
      <c r="H11" s="10" t="s">
        <v>16</v>
      </c>
      <c r="I11" s="28">
        <v>2.2999999999999998</v>
      </c>
      <c r="J11" s="21"/>
      <c r="K11" s="26" t="s">
        <v>3</v>
      </c>
      <c r="L11" s="48">
        <v>0</v>
      </c>
      <c r="M11" s="49">
        <v>1</v>
      </c>
      <c r="N11" s="49">
        <v>1.7</v>
      </c>
      <c r="O11" s="49">
        <v>2</v>
      </c>
      <c r="P11" s="49">
        <v>2.2999999999999998</v>
      </c>
      <c r="Q11" s="49">
        <v>2.7</v>
      </c>
      <c r="R11" s="49">
        <v>3</v>
      </c>
      <c r="S11" s="49">
        <v>3.3</v>
      </c>
      <c r="T11" s="49">
        <v>3.7</v>
      </c>
      <c r="U11" s="50">
        <v>4</v>
      </c>
      <c r="W11" s="26" t="s">
        <v>3</v>
      </c>
      <c r="X11" s="41">
        <v>3</v>
      </c>
    </row>
    <row r="12" spans="2:24" x14ac:dyDescent="0.25">
      <c r="B12" s="5" t="s">
        <v>39</v>
      </c>
      <c r="C12" s="6">
        <v>87</v>
      </c>
      <c r="D12" s="9" t="str">
        <f t="shared" si="0"/>
        <v>A</v>
      </c>
      <c r="E12" s="8">
        <f t="shared" si="1"/>
        <v>4</v>
      </c>
      <c r="G12" s="27" t="s">
        <v>17</v>
      </c>
      <c r="H12" s="10" t="s">
        <v>18</v>
      </c>
      <c r="I12" s="28">
        <v>2.7</v>
      </c>
      <c r="J12" s="21"/>
      <c r="L12" s="62" t="s">
        <v>53</v>
      </c>
      <c r="M12" s="62"/>
      <c r="N12" s="62"/>
      <c r="O12" s="62"/>
      <c r="P12" s="62"/>
      <c r="Q12" s="62"/>
      <c r="R12" s="62"/>
      <c r="S12" s="62"/>
      <c r="T12" s="62"/>
      <c r="U12" s="62"/>
    </row>
    <row r="13" spans="2:24" x14ac:dyDescent="0.25">
      <c r="B13" s="5" t="s">
        <v>40</v>
      </c>
      <c r="C13" s="6">
        <v>55</v>
      </c>
      <c r="D13" s="9" t="str">
        <f t="shared" si="0"/>
        <v>C</v>
      </c>
      <c r="E13" s="8">
        <f t="shared" si="1"/>
        <v>2</v>
      </c>
      <c r="G13" s="27" t="s">
        <v>19</v>
      </c>
      <c r="H13" s="10" t="s">
        <v>20</v>
      </c>
      <c r="I13" s="28">
        <v>3</v>
      </c>
      <c r="J13" s="21"/>
    </row>
    <row r="14" spans="2:24" x14ac:dyDescent="0.25">
      <c r="B14" s="5" t="s">
        <v>41</v>
      </c>
      <c r="C14" s="6">
        <v>92</v>
      </c>
      <c r="D14" s="9" t="str">
        <f t="shared" si="0"/>
        <v>A</v>
      </c>
      <c r="E14" s="8">
        <f t="shared" si="1"/>
        <v>4</v>
      </c>
      <c r="G14" s="27" t="s">
        <v>21</v>
      </c>
      <c r="H14" s="10" t="s">
        <v>22</v>
      </c>
      <c r="I14" s="28">
        <v>3.3</v>
      </c>
      <c r="J14" s="21"/>
    </row>
    <row r="15" spans="2:24" x14ac:dyDescent="0.25">
      <c r="B15" s="5" t="s">
        <v>42</v>
      </c>
      <c r="C15" s="6">
        <v>96</v>
      </c>
      <c r="D15" s="9" t="str">
        <f t="shared" si="0"/>
        <v>A</v>
      </c>
      <c r="E15" s="8">
        <f t="shared" si="1"/>
        <v>4</v>
      </c>
      <c r="G15" s="27" t="s">
        <v>23</v>
      </c>
      <c r="H15" s="10" t="s">
        <v>24</v>
      </c>
      <c r="I15" s="28">
        <v>3.7</v>
      </c>
      <c r="J15" s="21"/>
    </row>
    <row r="16" spans="2:24" x14ac:dyDescent="0.25">
      <c r="B16" s="5" t="s">
        <v>43</v>
      </c>
      <c r="C16" s="6">
        <v>88</v>
      </c>
      <c r="D16" s="9" t="str">
        <f t="shared" si="0"/>
        <v>A</v>
      </c>
      <c r="E16" s="8">
        <f t="shared" si="1"/>
        <v>4</v>
      </c>
      <c r="G16" s="27" t="s">
        <v>25</v>
      </c>
      <c r="H16" s="10" t="s">
        <v>26</v>
      </c>
      <c r="I16" s="28">
        <v>4</v>
      </c>
      <c r="J16" s="21"/>
    </row>
    <row r="17" spans="2:10" x14ac:dyDescent="0.25">
      <c r="B17" s="5" t="s">
        <v>44</v>
      </c>
      <c r="C17" s="6">
        <v>70</v>
      </c>
      <c r="D17" s="9" t="str">
        <f t="shared" si="0"/>
        <v>B</v>
      </c>
      <c r="E17" s="8">
        <f t="shared" si="1"/>
        <v>3</v>
      </c>
    </row>
    <row r="18" spans="2:10" x14ac:dyDescent="0.25">
      <c r="B18" s="5" t="s">
        <v>45</v>
      </c>
      <c r="C18" s="6">
        <v>68</v>
      </c>
      <c r="D18" s="9" t="str">
        <f t="shared" si="0"/>
        <v>B-</v>
      </c>
      <c r="E18" s="8">
        <f t="shared" si="1"/>
        <v>2.7</v>
      </c>
    </row>
    <row r="19" spans="2:10" x14ac:dyDescent="0.25">
      <c r="B19" s="5" t="s">
        <v>46</v>
      </c>
      <c r="C19" s="6">
        <v>85</v>
      </c>
      <c r="D19" s="9" t="str">
        <f t="shared" si="0"/>
        <v>A</v>
      </c>
      <c r="E19" s="8">
        <f t="shared" si="1"/>
        <v>4</v>
      </c>
    </row>
    <row r="20" spans="2:10" x14ac:dyDescent="0.25">
      <c r="B20" s="5" t="s">
        <v>47</v>
      </c>
      <c r="C20" s="6">
        <v>84</v>
      </c>
      <c r="D20" s="9" t="str">
        <f t="shared" si="0"/>
        <v>A-</v>
      </c>
      <c r="E20" s="8">
        <f t="shared" si="1"/>
        <v>3.7</v>
      </c>
    </row>
    <row r="21" spans="2:10" x14ac:dyDescent="0.25">
      <c r="B21" s="5" t="s">
        <v>48</v>
      </c>
      <c r="C21" s="6">
        <v>69</v>
      </c>
      <c r="D21" s="9" t="str">
        <f t="shared" si="0"/>
        <v>B-</v>
      </c>
      <c r="E21" s="8">
        <f t="shared" si="1"/>
        <v>2.7</v>
      </c>
    </row>
    <row r="22" spans="2:10" x14ac:dyDescent="0.25">
      <c r="B22" s="5" t="s">
        <v>49</v>
      </c>
      <c r="C22" s="6">
        <v>87</v>
      </c>
      <c r="D22" s="9" t="str">
        <f t="shared" si="0"/>
        <v>A</v>
      </c>
      <c r="E22" s="8">
        <f t="shared" si="1"/>
        <v>4</v>
      </c>
      <c r="G22" s="32"/>
      <c r="H22" s="33"/>
      <c r="I22" s="33"/>
      <c r="J22" s="33"/>
    </row>
    <row r="23" spans="2:10" x14ac:dyDescent="0.25">
      <c r="B23" s="5" t="s">
        <v>50</v>
      </c>
      <c r="C23" s="6">
        <v>82</v>
      </c>
      <c r="D23" s="17" t="str">
        <f t="shared" si="0"/>
        <v>A-</v>
      </c>
      <c r="E23" s="8">
        <f t="shared" si="1"/>
        <v>3.7</v>
      </c>
      <c r="G23" s="19"/>
      <c r="H23" s="58"/>
      <c r="I23" s="59"/>
      <c r="J23" s="59"/>
    </row>
    <row r="24" spans="2:10" ht="19.5" customHeight="1" x14ac:dyDescent="0.25">
      <c r="G24" s="18"/>
      <c r="H24" s="60"/>
      <c r="I24" s="61"/>
      <c r="J24" s="61"/>
    </row>
  </sheetData>
  <mergeCells count="4">
    <mergeCell ref="G5:I5"/>
    <mergeCell ref="H23:J23"/>
    <mergeCell ref="H24:J24"/>
    <mergeCell ref="L12:U1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4"/>
  <sheetViews>
    <sheetView showGridLines="0" workbookViewId="0">
      <selection activeCell="M4" sqref="M4:N9"/>
    </sheetView>
  </sheetViews>
  <sheetFormatPr defaultRowHeight="15" x14ac:dyDescent="0.25"/>
  <cols>
    <col min="1" max="1" width="5.85546875" style="2" customWidth="1"/>
    <col min="2" max="2" width="14.5703125" style="2" customWidth="1"/>
    <col min="3" max="3" width="9.7109375" style="2" customWidth="1"/>
    <col min="4" max="5" width="9.140625" style="2"/>
    <col min="6" max="6" width="4.42578125" style="2" customWidth="1"/>
    <col min="7" max="9" width="9.140625" style="2"/>
    <col min="10" max="10" width="4.42578125" style="2" customWidth="1"/>
    <col min="11" max="11" width="14" style="2" customWidth="1"/>
    <col min="12" max="14" width="9.140625" style="2"/>
    <col min="15" max="15" width="5.85546875" style="2" customWidth="1"/>
    <col min="16" max="16384" width="9.140625" style="2"/>
  </cols>
  <sheetData>
    <row r="1" spans="2:14" ht="19.5" customHeight="1" x14ac:dyDescent="0.25"/>
    <row r="2" spans="2:14" ht="18.75" x14ac:dyDescent="0.25">
      <c r="B2" s="1" t="s">
        <v>56</v>
      </c>
    </row>
    <row r="3" spans="2:14" x14ac:dyDescent="0.25">
      <c r="B3" s="3" t="s">
        <v>0</v>
      </c>
      <c r="C3" s="4" t="s">
        <v>1</v>
      </c>
      <c r="D3" s="4" t="s">
        <v>2</v>
      </c>
      <c r="E3" s="3" t="s">
        <v>3</v>
      </c>
      <c r="K3" s="3" t="s">
        <v>0</v>
      </c>
      <c r="L3" s="4" t="s">
        <v>1</v>
      </c>
      <c r="M3" s="4" t="s">
        <v>2</v>
      </c>
      <c r="N3" s="3" t="s">
        <v>3</v>
      </c>
    </row>
    <row r="4" spans="2:14" x14ac:dyDescent="0.25">
      <c r="B4" s="5" t="s">
        <v>31</v>
      </c>
      <c r="C4" s="6">
        <v>78</v>
      </c>
      <c r="D4" s="7"/>
      <c r="E4" s="51"/>
      <c r="G4" s="55" t="s">
        <v>4</v>
      </c>
      <c r="H4" s="55"/>
      <c r="I4" s="55"/>
      <c r="K4" s="5" t="s">
        <v>31</v>
      </c>
      <c r="L4" s="6">
        <v>78</v>
      </c>
      <c r="M4" s="7"/>
      <c r="N4" s="51"/>
    </row>
    <row r="5" spans="2:14" x14ac:dyDescent="0.25">
      <c r="B5" s="5" t="s">
        <v>32</v>
      </c>
      <c r="C5" s="6">
        <v>93</v>
      </c>
      <c r="D5" s="9"/>
      <c r="E5" s="34"/>
      <c r="G5" s="54" t="s">
        <v>1</v>
      </c>
      <c r="H5" s="54"/>
      <c r="I5" s="54"/>
      <c r="K5" s="5" t="s">
        <v>32</v>
      </c>
      <c r="L5" s="6">
        <v>93</v>
      </c>
      <c r="M5" s="9"/>
      <c r="N5" s="34"/>
    </row>
    <row r="6" spans="2:14" x14ac:dyDescent="0.25">
      <c r="B6" s="5" t="s">
        <v>33</v>
      </c>
      <c r="C6" s="6">
        <v>58</v>
      </c>
      <c r="D6" s="9"/>
      <c r="E6" s="34"/>
      <c r="G6" s="52" t="s">
        <v>6</v>
      </c>
      <c r="H6" s="4" t="s">
        <v>2</v>
      </c>
      <c r="I6" s="3" t="s">
        <v>3</v>
      </c>
      <c r="K6" s="5" t="s">
        <v>33</v>
      </c>
      <c r="L6" s="6">
        <v>58</v>
      </c>
      <c r="M6" s="9"/>
      <c r="N6" s="34"/>
    </row>
    <row r="7" spans="2:14" x14ac:dyDescent="0.25">
      <c r="B7" s="5" t="s">
        <v>34</v>
      </c>
      <c r="C7" s="6">
        <v>61</v>
      </c>
      <c r="D7" s="9"/>
      <c r="E7" s="34"/>
      <c r="G7" s="27" t="s">
        <v>7</v>
      </c>
      <c r="H7" s="10" t="s">
        <v>8</v>
      </c>
      <c r="I7" s="28">
        <v>0</v>
      </c>
      <c r="K7" s="5" t="s">
        <v>34</v>
      </c>
      <c r="L7" s="6">
        <v>61</v>
      </c>
      <c r="M7" s="9"/>
      <c r="N7" s="34"/>
    </row>
    <row r="8" spans="2:14" x14ac:dyDescent="0.25">
      <c r="B8" s="5" t="s">
        <v>35</v>
      </c>
      <c r="C8" s="6">
        <v>85</v>
      </c>
      <c r="D8" s="9"/>
      <c r="E8" s="34"/>
      <c r="G8" s="27" t="s">
        <v>9</v>
      </c>
      <c r="H8" s="10" t="s">
        <v>10</v>
      </c>
      <c r="I8" s="28">
        <v>1</v>
      </c>
      <c r="K8" s="5" t="s">
        <v>35</v>
      </c>
      <c r="L8" s="6">
        <v>85</v>
      </c>
      <c r="M8" s="9"/>
      <c r="N8" s="34"/>
    </row>
    <row r="9" spans="2:14" x14ac:dyDescent="0.25">
      <c r="B9" s="5" t="s">
        <v>36</v>
      </c>
      <c r="C9" s="6">
        <v>72</v>
      </c>
      <c r="D9" s="9"/>
      <c r="E9" s="34"/>
      <c r="G9" s="27" t="s">
        <v>11</v>
      </c>
      <c r="H9" s="10" t="s">
        <v>12</v>
      </c>
      <c r="I9" s="28">
        <v>1.7</v>
      </c>
      <c r="K9" s="5" t="s">
        <v>36</v>
      </c>
      <c r="L9" s="6">
        <v>72</v>
      </c>
      <c r="M9" s="9"/>
      <c r="N9" s="34"/>
    </row>
    <row r="10" spans="2:14" x14ac:dyDescent="0.25">
      <c r="B10" s="5" t="s">
        <v>37</v>
      </c>
      <c r="C10" s="6">
        <v>94</v>
      </c>
      <c r="D10" s="9"/>
      <c r="E10" s="34"/>
      <c r="G10" s="27" t="s">
        <v>13</v>
      </c>
      <c r="H10" s="10" t="s">
        <v>14</v>
      </c>
      <c r="I10" s="28">
        <v>2</v>
      </c>
    </row>
    <row r="11" spans="2:14" x14ac:dyDescent="0.25">
      <c r="B11" s="5" t="s">
        <v>38</v>
      </c>
      <c r="C11" s="6">
        <v>69</v>
      </c>
      <c r="D11" s="9"/>
      <c r="E11" s="34"/>
      <c r="G11" s="27" t="s">
        <v>15</v>
      </c>
      <c r="H11" s="10" t="s">
        <v>16</v>
      </c>
      <c r="I11" s="28">
        <v>2.2999999999999998</v>
      </c>
    </row>
    <row r="12" spans="2:14" x14ac:dyDescent="0.25">
      <c r="B12" s="5" t="s">
        <v>39</v>
      </c>
      <c r="C12" s="6">
        <v>87</v>
      </c>
      <c r="D12" s="9"/>
      <c r="E12" s="34"/>
      <c r="G12" s="27" t="s">
        <v>17</v>
      </c>
      <c r="H12" s="10" t="s">
        <v>18</v>
      </c>
      <c r="I12" s="28">
        <v>2.7</v>
      </c>
    </row>
    <row r="13" spans="2:14" x14ac:dyDescent="0.25">
      <c r="B13" s="5" t="s">
        <v>40</v>
      </c>
      <c r="C13" s="6">
        <v>55</v>
      </c>
      <c r="D13" s="9"/>
      <c r="E13" s="34"/>
      <c r="G13" s="27" t="s">
        <v>19</v>
      </c>
      <c r="H13" s="10" t="s">
        <v>20</v>
      </c>
      <c r="I13" s="28">
        <v>3</v>
      </c>
    </row>
    <row r="14" spans="2:14" x14ac:dyDescent="0.25">
      <c r="B14" s="5" t="s">
        <v>41</v>
      </c>
      <c r="C14" s="6">
        <v>92</v>
      </c>
      <c r="D14" s="9"/>
      <c r="E14" s="34"/>
      <c r="G14" s="27" t="s">
        <v>21</v>
      </c>
      <c r="H14" s="10" t="s">
        <v>22</v>
      </c>
      <c r="I14" s="28">
        <v>3.3</v>
      </c>
    </row>
    <row r="15" spans="2:14" x14ac:dyDescent="0.25">
      <c r="B15" s="5" t="s">
        <v>42</v>
      </c>
      <c r="C15" s="6">
        <v>96</v>
      </c>
      <c r="D15" s="9"/>
      <c r="E15" s="34"/>
      <c r="G15" s="27" t="s">
        <v>23</v>
      </c>
      <c r="H15" s="10" t="s">
        <v>24</v>
      </c>
      <c r="I15" s="28">
        <v>3.7</v>
      </c>
    </row>
    <row r="16" spans="2:14" x14ac:dyDescent="0.25">
      <c r="B16" s="5" t="s">
        <v>43</v>
      </c>
      <c r="C16" s="6">
        <v>88</v>
      </c>
      <c r="D16" s="9"/>
      <c r="E16" s="34"/>
      <c r="G16" s="27" t="s">
        <v>25</v>
      </c>
      <c r="H16" s="10" t="s">
        <v>26</v>
      </c>
      <c r="I16" s="28">
        <v>4</v>
      </c>
    </row>
    <row r="17" spans="2:5" x14ac:dyDescent="0.25">
      <c r="B17" s="5" t="s">
        <v>44</v>
      </c>
      <c r="C17" s="6">
        <v>70</v>
      </c>
      <c r="D17" s="9"/>
      <c r="E17" s="34"/>
    </row>
    <row r="18" spans="2:5" x14ac:dyDescent="0.25">
      <c r="B18" s="5" t="s">
        <v>45</v>
      </c>
      <c r="C18" s="6">
        <v>68</v>
      </c>
      <c r="D18" s="9"/>
      <c r="E18" s="34"/>
    </row>
    <row r="19" spans="2:5" x14ac:dyDescent="0.25">
      <c r="B19" s="5" t="s">
        <v>46</v>
      </c>
      <c r="C19" s="6">
        <v>85</v>
      </c>
      <c r="D19" s="9"/>
      <c r="E19" s="34"/>
    </row>
    <row r="20" spans="2:5" x14ac:dyDescent="0.25">
      <c r="B20" s="5" t="s">
        <v>47</v>
      </c>
      <c r="C20" s="6">
        <v>84</v>
      </c>
      <c r="D20" s="9"/>
      <c r="E20" s="34"/>
    </row>
    <row r="21" spans="2:5" x14ac:dyDescent="0.25">
      <c r="B21" s="5" t="s">
        <v>48</v>
      </c>
      <c r="C21" s="6">
        <v>69</v>
      </c>
      <c r="D21" s="9"/>
      <c r="E21" s="34"/>
    </row>
    <row r="22" spans="2:5" x14ac:dyDescent="0.25">
      <c r="B22" s="5" t="s">
        <v>49</v>
      </c>
      <c r="C22" s="6">
        <v>87</v>
      </c>
      <c r="D22" s="9"/>
      <c r="E22" s="34"/>
    </row>
    <row r="23" spans="2:5" x14ac:dyDescent="0.25">
      <c r="B23" s="5" t="s">
        <v>50</v>
      </c>
      <c r="C23" s="6">
        <v>82</v>
      </c>
      <c r="D23" s="17"/>
      <c r="E23" s="34"/>
    </row>
    <row r="24" spans="2:5" ht="19.5" customHeight="1" x14ac:dyDescent="0.25"/>
  </sheetData>
  <mergeCells count="2">
    <mergeCell ref="G4:I4"/>
    <mergeCell ref="G5:I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4"/>
  <sheetViews>
    <sheetView showGridLines="0" topLeftCell="B1" workbookViewId="0">
      <selection activeCell="M4" sqref="M4:N9"/>
    </sheetView>
  </sheetViews>
  <sheetFormatPr defaultRowHeight="15" x14ac:dyDescent="0.25"/>
  <cols>
    <col min="1" max="1" width="5.85546875" style="2" customWidth="1"/>
    <col min="2" max="2" width="14.5703125" style="2" customWidth="1"/>
    <col min="3" max="3" width="9.7109375" style="2" customWidth="1"/>
    <col min="4" max="5" width="9.140625" style="2"/>
    <col min="6" max="6" width="4.42578125" style="2" customWidth="1"/>
    <col min="7" max="7" width="8.5703125" style="2" customWidth="1"/>
    <col min="8" max="9" width="9.140625" style="2"/>
    <col min="10" max="10" width="4.42578125" style="2" customWidth="1"/>
    <col min="11" max="11" width="14.28515625" style="2" customWidth="1"/>
    <col min="12" max="14" width="9.140625" style="2"/>
    <col min="15" max="15" width="5.85546875" style="2" customWidth="1"/>
    <col min="16" max="16384" width="9.140625" style="2"/>
  </cols>
  <sheetData>
    <row r="1" spans="2:14" ht="19.5" customHeight="1" x14ac:dyDescent="0.25"/>
    <row r="2" spans="2:14" ht="18.75" x14ac:dyDescent="0.25">
      <c r="B2" s="1" t="s">
        <v>55</v>
      </c>
    </row>
    <row r="3" spans="2:14" x14ac:dyDescent="0.25">
      <c r="B3" s="3" t="s">
        <v>0</v>
      </c>
      <c r="C3" s="4" t="s">
        <v>1</v>
      </c>
      <c r="D3" s="4" t="s">
        <v>2</v>
      </c>
      <c r="E3" s="3" t="s">
        <v>3</v>
      </c>
      <c r="K3" s="3" t="s">
        <v>0</v>
      </c>
      <c r="L3" s="4" t="s">
        <v>1</v>
      </c>
      <c r="M3" s="4" t="s">
        <v>2</v>
      </c>
      <c r="N3" s="3" t="s">
        <v>3</v>
      </c>
    </row>
    <row r="4" spans="2:14" x14ac:dyDescent="0.25">
      <c r="B4" s="5" t="s">
        <v>31</v>
      </c>
      <c r="C4" s="6">
        <v>78</v>
      </c>
      <c r="D4" s="7"/>
      <c r="E4" s="51"/>
      <c r="G4" s="20" t="s">
        <v>4</v>
      </c>
      <c r="K4" s="5" t="s">
        <v>31</v>
      </c>
      <c r="L4" s="6">
        <v>78</v>
      </c>
      <c r="M4" s="7"/>
      <c r="N4" s="51"/>
    </row>
    <row r="5" spans="2:14" x14ac:dyDescent="0.25">
      <c r="B5" s="5" t="s">
        <v>32</v>
      </c>
      <c r="C5" s="6">
        <v>93</v>
      </c>
      <c r="D5" s="9"/>
      <c r="E5" s="34"/>
      <c r="G5" s="54" t="s">
        <v>1</v>
      </c>
      <c r="H5" s="54"/>
      <c r="I5" s="54"/>
      <c r="K5" s="5" t="s">
        <v>32</v>
      </c>
      <c r="L5" s="6">
        <v>93</v>
      </c>
      <c r="M5" s="9"/>
      <c r="N5" s="34"/>
    </row>
    <row r="6" spans="2:14" x14ac:dyDescent="0.25">
      <c r="B6" s="5" t="s">
        <v>33</v>
      </c>
      <c r="C6" s="6">
        <v>58</v>
      </c>
      <c r="D6" s="9"/>
      <c r="E6" s="34"/>
      <c r="G6" s="52" t="s">
        <v>6</v>
      </c>
      <c r="H6" s="4" t="s">
        <v>2</v>
      </c>
      <c r="I6" s="3" t="s">
        <v>3</v>
      </c>
      <c r="K6" s="5" t="s">
        <v>33</v>
      </c>
      <c r="L6" s="6">
        <v>58</v>
      </c>
      <c r="M6" s="9"/>
      <c r="N6" s="34"/>
    </row>
    <row r="7" spans="2:14" x14ac:dyDescent="0.25">
      <c r="B7" s="5" t="s">
        <v>34</v>
      </c>
      <c r="C7" s="6">
        <v>61</v>
      </c>
      <c r="D7" s="9"/>
      <c r="E7" s="34"/>
      <c r="G7" s="27" t="s">
        <v>7</v>
      </c>
      <c r="H7" s="10" t="s">
        <v>8</v>
      </c>
      <c r="I7" s="28">
        <v>0</v>
      </c>
      <c r="K7" s="5" t="s">
        <v>34</v>
      </c>
      <c r="L7" s="6">
        <v>61</v>
      </c>
      <c r="M7" s="9"/>
      <c r="N7" s="34"/>
    </row>
    <row r="8" spans="2:14" x14ac:dyDescent="0.25">
      <c r="B8" s="5" t="s">
        <v>35</v>
      </c>
      <c r="C8" s="6">
        <v>85</v>
      </c>
      <c r="D8" s="9"/>
      <c r="E8" s="34"/>
      <c r="G8" s="27" t="s">
        <v>9</v>
      </c>
      <c r="H8" s="10" t="s">
        <v>10</v>
      </c>
      <c r="I8" s="28">
        <v>1</v>
      </c>
      <c r="K8" s="5" t="s">
        <v>35</v>
      </c>
      <c r="L8" s="6">
        <v>85</v>
      </c>
      <c r="M8" s="9"/>
      <c r="N8" s="34"/>
    </row>
    <row r="9" spans="2:14" x14ac:dyDescent="0.25">
      <c r="B9" s="5" t="s">
        <v>36</v>
      </c>
      <c r="C9" s="6">
        <v>72</v>
      </c>
      <c r="D9" s="9"/>
      <c r="E9" s="34"/>
      <c r="G9" s="27" t="s">
        <v>11</v>
      </c>
      <c r="H9" s="10" t="s">
        <v>12</v>
      </c>
      <c r="I9" s="28">
        <v>1.7</v>
      </c>
      <c r="K9" s="5" t="s">
        <v>36</v>
      </c>
      <c r="L9" s="6">
        <v>72</v>
      </c>
      <c r="M9" s="9"/>
      <c r="N9" s="34"/>
    </row>
    <row r="10" spans="2:14" x14ac:dyDescent="0.25">
      <c r="B10" s="5" t="s">
        <v>37</v>
      </c>
      <c r="C10" s="6">
        <v>94</v>
      </c>
      <c r="D10" s="9"/>
      <c r="E10" s="34"/>
      <c r="G10" s="27" t="s">
        <v>13</v>
      </c>
      <c r="H10" s="10" t="s">
        <v>14</v>
      </c>
      <c r="I10" s="28">
        <v>2</v>
      </c>
    </row>
    <row r="11" spans="2:14" x14ac:dyDescent="0.25">
      <c r="B11" s="5" t="s">
        <v>38</v>
      </c>
      <c r="C11" s="6">
        <v>69</v>
      </c>
      <c r="D11" s="9"/>
      <c r="E11" s="34"/>
      <c r="G11" s="27" t="s">
        <v>15</v>
      </c>
      <c r="H11" s="10" t="s">
        <v>16</v>
      </c>
      <c r="I11" s="28">
        <v>2.2999999999999998</v>
      </c>
    </row>
    <row r="12" spans="2:14" x14ac:dyDescent="0.25">
      <c r="B12" s="5" t="s">
        <v>39</v>
      </c>
      <c r="C12" s="6">
        <v>87</v>
      </c>
      <c r="D12" s="9"/>
      <c r="E12" s="34"/>
      <c r="G12" s="27" t="s">
        <v>17</v>
      </c>
      <c r="H12" s="10" t="s">
        <v>18</v>
      </c>
      <c r="I12" s="28">
        <v>2.7</v>
      </c>
    </row>
    <row r="13" spans="2:14" x14ac:dyDescent="0.25">
      <c r="B13" s="5" t="s">
        <v>40</v>
      </c>
      <c r="C13" s="6">
        <v>55</v>
      </c>
      <c r="D13" s="9"/>
      <c r="E13" s="34"/>
      <c r="G13" s="27" t="s">
        <v>19</v>
      </c>
      <c r="H13" s="10" t="s">
        <v>20</v>
      </c>
      <c r="I13" s="28">
        <v>3</v>
      </c>
    </row>
    <row r="14" spans="2:14" x14ac:dyDescent="0.25">
      <c r="B14" s="5" t="s">
        <v>41</v>
      </c>
      <c r="C14" s="6">
        <v>92</v>
      </c>
      <c r="D14" s="9"/>
      <c r="E14" s="34"/>
      <c r="G14" s="27" t="s">
        <v>21</v>
      </c>
      <c r="H14" s="10" t="s">
        <v>22</v>
      </c>
      <c r="I14" s="28">
        <v>3.3</v>
      </c>
    </row>
    <row r="15" spans="2:14" x14ac:dyDescent="0.25">
      <c r="B15" s="5" t="s">
        <v>42</v>
      </c>
      <c r="C15" s="6">
        <v>96</v>
      </c>
      <c r="D15" s="9"/>
      <c r="E15" s="34"/>
      <c r="G15" s="27" t="s">
        <v>23</v>
      </c>
      <c r="H15" s="10" t="s">
        <v>24</v>
      </c>
      <c r="I15" s="28">
        <v>3.7</v>
      </c>
    </row>
    <row r="16" spans="2:14" x14ac:dyDescent="0.25">
      <c r="B16" s="5" t="s">
        <v>43</v>
      </c>
      <c r="C16" s="6">
        <v>88</v>
      </c>
      <c r="D16" s="9"/>
      <c r="E16" s="34"/>
      <c r="G16" s="27" t="s">
        <v>25</v>
      </c>
      <c r="H16" s="10" t="s">
        <v>26</v>
      </c>
      <c r="I16" s="28">
        <v>4</v>
      </c>
    </row>
    <row r="17" spans="2:5" x14ac:dyDescent="0.25">
      <c r="B17" s="5" t="s">
        <v>44</v>
      </c>
      <c r="C17" s="6">
        <v>70</v>
      </c>
      <c r="D17" s="9"/>
      <c r="E17" s="34"/>
    </row>
    <row r="18" spans="2:5" x14ac:dyDescent="0.25">
      <c r="B18" s="5" t="s">
        <v>45</v>
      </c>
      <c r="C18" s="6">
        <v>68</v>
      </c>
      <c r="D18" s="9"/>
      <c r="E18" s="34"/>
    </row>
    <row r="19" spans="2:5" x14ac:dyDescent="0.25">
      <c r="B19" s="5" t="s">
        <v>46</v>
      </c>
      <c r="C19" s="6">
        <v>85</v>
      </c>
      <c r="D19" s="9"/>
      <c r="E19" s="34"/>
    </row>
    <row r="20" spans="2:5" x14ac:dyDescent="0.25">
      <c r="B20" s="5" t="s">
        <v>47</v>
      </c>
      <c r="C20" s="6">
        <v>84</v>
      </c>
      <c r="D20" s="9"/>
      <c r="E20" s="34"/>
    </row>
    <row r="21" spans="2:5" x14ac:dyDescent="0.25">
      <c r="B21" s="5" t="s">
        <v>48</v>
      </c>
      <c r="C21" s="6">
        <v>69</v>
      </c>
      <c r="D21" s="9"/>
      <c r="E21" s="34"/>
    </row>
    <row r="22" spans="2:5" x14ac:dyDescent="0.25">
      <c r="B22" s="5" t="s">
        <v>49</v>
      </c>
      <c r="C22" s="6">
        <v>87</v>
      </c>
      <c r="D22" s="9"/>
      <c r="E22" s="34"/>
    </row>
    <row r="23" spans="2:5" x14ac:dyDescent="0.25">
      <c r="B23" s="5" t="s">
        <v>50</v>
      </c>
      <c r="C23" s="6">
        <v>82</v>
      </c>
      <c r="D23" s="17"/>
      <c r="E23" s="34"/>
    </row>
    <row r="24" spans="2:5" ht="19.5" customHeight="1" x14ac:dyDescent="0.25"/>
  </sheetData>
  <mergeCells count="1">
    <mergeCell ref="G5:I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4"/>
  <sheetViews>
    <sheetView showGridLines="0" workbookViewId="0">
      <selection activeCell="D4" sqref="D4:E23"/>
    </sheetView>
  </sheetViews>
  <sheetFormatPr defaultRowHeight="15" x14ac:dyDescent="0.25"/>
  <cols>
    <col min="1" max="1" width="5.85546875" style="2" customWidth="1"/>
    <col min="2" max="2" width="14.5703125" style="2" customWidth="1"/>
    <col min="3" max="3" width="9.7109375" style="2" customWidth="1"/>
    <col min="4" max="5" width="9.140625" style="2"/>
    <col min="6" max="6" width="5.140625" style="2" customWidth="1"/>
    <col min="7" max="9" width="9.140625" style="2"/>
    <col min="10" max="10" width="6.7109375" style="2" customWidth="1"/>
    <col min="11" max="13" width="9.140625" style="2"/>
    <col min="14" max="14" width="5.85546875" style="2" customWidth="1"/>
    <col min="15" max="16384" width="9.140625" style="2"/>
  </cols>
  <sheetData>
    <row r="1" spans="2:13" ht="19.5" customHeight="1" x14ac:dyDescent="0.25"/>
    <row r="2" spans="2:13" ht="18.75" x14ac:dyDescent="0.25">
      <c r="B2" s="1" t="s">
        <v>30</v>
      </c>
    </row>
    <row r="3" spans="2:13" x14ac:dyDescent="0.25">
      <c r="B3" s="3" t="s">
        <v>0</v>
      </c>
      <c r="C3" s="4" t="s">
        <v>1</v>
      </c>
      <c r="D3" s="4" t="s">
        <v>2</v>
      </c>
      <c r="E3" s="3" t="s">
        <v>3</v>
      </c>
    </row>
    <row r="4" spans="2:13" x14ac:dyDescent="0.25">
      <c r="B4" s="5" t="s">
        <v>31</v>
      </c>
      <c r="C4" s="6">
        <v>78</v>
      </c>
      <c r="D4" s="7"/>
      <c r="E4" s="34"/>
      <c r="G4" s="20" t="s">
        <v>4</v>
      </c>
    </row>
    <row r="5" spans="2:13" x14ac:dyDescent="0.25">
      <c r="B5" s="5" t="s">
        <v>32</v>
      </c>
      <c r="C5" s="6">
        <v>93</v>
      </c>
      <c r="D5" s="9"/>
      <c r="E5" s="34"/>
      <c r="G5" s="54" t="s">
        <v>1</v>
      </c>
      <c r="H5" s="54"/>
      <c r="I5" s="54"/>
      <c r="J5" s="21"/>
      <c r="K5" s="22" t="s">
        <v>5</v>
      </c>
      <c r="L5" s="21"/>
      <c r="M5" s="21"/>
    </row>
    <row r="6" spans="2:13" ht="15.75" thickBot="1" x14ac:dyDescent="0.3">
      <c r="B6" s="5" t="s">
        <v>33</v>
      </c>
      <c r="C6" s="6">
        <v>58</v>
      </c>
      <c r="D6" s="9"/>
      <c r="E6" s="34"/>
      <c r="G6" s="52" t="s">
        <v>6</v>
      </c>
      <c r="H6" s="4" t="s">
        <v>2</v>
      </c>
      <c r="I6" s="3" t="s">
        <v>3</v>
      </c>
      <c r="J6" s="21"/>
      <c r="K6" s="24" t="s">
        <v>6</v>
      </c>
      <c r="L6" s="25" t="s">
        <v>2</v>
      </c>
      <c r="M6" s="26" t="s">
        <v>3</v>
      </c>
    </row>
    <row r="7" spans="2:13" x14ac:dyDescent="0.25">
      <c r="B7" s="5" t="s">
        <v>34</v>
      </c>
      <c r="C7" s="6">
        <v>61</v>
      </c>
      <c r="D7" s="9"/>
      <c r="E7" s="34"/>
      <c r="G7" s="27" t="s">
        <v>7</v>
      </c>
      <c r="H7" s="35" t="s">
        <v>8</v>
      </c>
      <c r="I7" s="28">
        <v>0</v>
      </c>
      <c r="J7" s="21"/>
      <c r="K7" s="11">
        <v>0</v>
      </c>
      <c r="L7" s="36" t="s">
        <v>8</v>
      </c>
      <c r="M7" s="12">
        <v>0</v>
      </c>
    </row>
    <row r="8" spans="2:13" x14ac:dyDescent="0.25">
      <c r="B8" s="5" t="s">
        <v>35</v>
      </c>
      <c r="C8" s="6">
        <v>85</v>
      </c>
      <c r="D8" s="9"/>
      <c r="E8" s="34"/>
      <c r="G8" s="27" t="s">
        <v>9</v>
      </c>
      <c r="H8" s="35" t="s">
        <v>10</v>
      </c>
      <c r="I8" s="28">
        <v>1</v>
      </c>
      <c r="J8" s="21"/>
      <c r="K8" s="13">
        <v>40</v>
      </c>
      <c r="L8" s="37" t="s">
        <v>10</v>
      </c>
      <c r="M8" s="14">
        <v>1</v>
      </c>
    </row>
    <row r="9" spans="2:13" x14ac:dyDescent="0.25">
      <c r="B9" s="5" t="s">
        <v>36</v>
      </c>
      <c r="C9" s="6">
        <v>72</v>
      </c>
      <c r="D9" s="9"/>
      <c r="E9" s="34"/>
      <c r="G9" s="27" t="s">
        <v>11</v>
      </c>
      <c r="H9" s="35" t="s">
        <v>12</v>
      </c>
      <c r="I9" s="28">
        <v>1.7</v>
      </c>
      <c r="J9" s="21"/>
      <c r="K9" s="13">
        <v>50</v>
      </c>
      <c r="L9" s="37" t="s">
        <v>12</v>
      </c>
      <c r="M9" s="14">
        <v>1.7</v>
      </c>
    </row>
    <row r="10" spans="2:13" x14ac:dyDescent="0.25">
      <c r="B10" s="5" t="s">
        <v>37</v>
      </c>
      <c r="C10" s="6">
        <v>94</v>
      </c>
      <c r="D10" s="9"/>
      <c r="E10" s="34"/>
      <c r="G10" s="27" t="s">
        <v>13</v>
      </c>
      <c r="H10" s="35" t="s">
        <v>14</v>
      </c>
      <c r="I10" s="28">
        <v>2</v>
      </c>
      <c r="J10" s="21"/>
      <c r="K10" s="13">
        <v>55</v>
      </c>
      <c r="L10" s="37" t="s">
        <v>14</v>
      </c>
      <c r="M10" s="14">
        <v>2</v>
      </c>
    </row>
    <row r="11" spans="2:13" x14ac:dyDescent="0.25">
      <c r="B11" s="5" t="s">
        <v>38</v>
      </c>
      <c r="C11" s="6">
        <v>69</v>
      </c>
      <c r="D11" s="9"/>
      <c r="E11" s="34"/>
      <c r="G11" s="27" t="s">
        <v>15</v>
      </c>
      <c r="H11" s="35" t="s">
        <v>16</v>
      </c>
      <c r="I11" s="28">
        <v>2.2999999999999998</v>
      </c>
      <c r="J11" s="21"/>
      <c r="K11" s="13">
        <v>60</v>
      </c>
      <c r="L11" s="37" t="s">
        <v>16</v>
      </c>
      <c r="M11" s="14">
        <v>2.2999999999999998</v>
      </c>
    </row>
    <row r="12" spans="2:13" x14ac:dyDescent="0.25">
      <c r="B12" s="5" t="s">
        <v>39</v>
      </c>
      <c r="C12" s="6">
        <v>87</v>
      </c>
      <c r="D12" s="9"/>
      <c r="E12" s="34"/>
      <c r="G12" s="27" t="s">
        <v>17</v>
      </c>
      <c r="H12" s="35" t="s">
        <v>18</v>
      </c>
      <c r="I12" s="28">
        <v>2.7</v>
      </c>
      <c r="J12" s="21"/>
      <c r="K12" s="13">
        <v>65</v>
      </c>
      <c r="L12" s="37" t="s">
        <v>18</v>
      </c>
      <c r="M12" s="14">
        <v>2.7</v>
      </c>
    </row>
    <row r="13" spans="2:13" x14ac:dyDescent="0.25">
      <c r="B13" s="5" t="s">
        <v>40</v>
      </c>
      <c r="C13" s="6">
        <v>55</v>
      </c>
      <c r="D13" s="9"/>
      <c r="E13" s="34"/>
      <c r="G13" s="27" t="s">
        <v>19</v>
      </c>
      <c r="H13" s="35" t="s">
        <v>20</v>
      </c>
      <c r="I13" s="28">
        <v>3</v>
      </c>
      <c r="J13" s="21"/>
      <c r="K13" s="13">
        <v>70</v>
      </c>
      <c r="L13" s="37" t="s">
        <v>20</v>
      </c>
      <c r="M13" s="14">
        <v>3</v>
      </c>
    </row>
    <row r="14" spans="2:13" x14ac:dyDescent="0.25">
      <c r="B14" s="5" t="s">
        <v>41</v>
      </c>
      <c r="C14" s="6">
        <v>92</v>
      </c>
      <c r="D14" s="9"/>
      <c r="E14" s="34"/>
      <c r="G14" s="27" t="s">
        <v>21</v>
      </c>
      <c r="H14" s="35" t="s">
        <v>22</v>
      </c>
      <c r="I14" s="28">
        <v>3.3</v>
      </c>
      <c r="J14" s="21"/>
      <c r="K14" s="13">
        <v>75</v>
      </c>
      <c r="L14" s="37" t="s">
        <v>22</v>
      </c>
      <c r="M14" s="14">
        <v>3.3</v>
      </c>
    </row>
    <row r="15" spans="2:13" x14ac:dyDescent="0.25">
      <c r="B15" s="5" t="s">
        <v>42</v>
      </c>
      <c r="C15" s="6">
        <v>96</v>
      </c>
      <c r="D15" s="9"/>
      <c r="E15" s="34"/>
      <c r="G15" s="27" t="s">
        <v>23</v>
      </c>
      <c r="H15" s="35" t="s">
        <v>24</v>
      </c>
      <c r="I15" s="28">
        <v>3.7</v>
      </c>
      <c r="J15" s="21"/>
      <c r="K15" s="13">
        <v>80</v>
      </c>
      <c r="L15" s="37" t="s">
        <v>24</v>
      </c>
      <c r="M15" s="14">
        <v>3.7</v>
      </c>
    </row>
    <row r="16" spans="2:13" ht="15.75" thickBot="1" x14ac:dyDescent="0.3">
      <c r="B16" s="5" t="s">
        <v>43</v>
      </c>
      <c r="C16" s="6">
        <v>88</v>
      </c>
      <c r="D16" s="9"/>
      <c r="E16" s="34"/>
      <c r="G16" s="27" t="s">
        <v>25</v>
      </c>
      <c r="H16" s="35" t="s">
        <v>26</v>
      </c>
      <c r="I16" s="28">
        <v>4</v>
      </c>
      <c r="J16" s="21"/>
      <c r="K16" s="15">
        <v>85</v>
      </c>
      <c r="L16" s="38" t="s">
        <v>26</v>
      </c>
      <c r="M16" s="16">
        <v>4</v>
      </c>
    </row>
    <row r="17" spans="2:13" x14ac:dyDescent="0.25">
      <c r="B17" s="5" t="s">
        <v>44</v>
      </c>
      <c r="C17" s="6">
        <v>70</v>
      </c>
      <c r="D17" s="9"/>
      <c r="E17" s="34"/>
      <c r="K17" s="56" t="s">
        <v>27</v>
      </c>
      <c r="L17" s="56"/>
      <c r="M17" s="56"/>
    </row>
    <row r="18" spans="2:13" x14ac:dyDescent="0.25">
      <c r="B18" s="5" t="s">
        <v>45</v>
      </c>
      <c r="C18" s="6">
        <v>68</v>
      </c>
      <c r="D18" s="9"/>
      <c r="E18" s="34"/>
      <c r="G18" s="29" t="s">
        <v>28</v>
      </c>
    </row>
    <row r="19" spans="2:13" x14ac:dyDescent="0.25">
      <c r="B19" s="5" t="s">
        <v>46</v>
      </c>
      <c r="C19" s="6">
        <v>85</v>
      </c>
      <c r="D19" s="9"/>
      <c r="E19" s="34"/>
      <c r="G19" s="52" t="s">
        <v>6</v>
      </c>
      <c r="H19" s="4" t="s">
        <v>2</v>
      </c>
      <c r="I19" s="3" t="s">
        <v>3</v>
      </c>
    </row>
    <row r="20" spans="2:13" x14ac:dyDescent="0.25">
      <c r="B20" s="5" t="s">
        <v>47</v>
      </c>
      <c r="C20" s="6">
        <v>84</v>
      </c>
      <c r="D20" s="9"/>
      <c r="E20" s="34"/>
      <c r="G20" s="30">
        <v>1</v>
      </c>
      <c r="H20" s="39">
        <v>2</v>
      </c>
      <c r="I20" s="31">
        <v>3</v>
      </c>
      <c r="K20" s="57" t="s">
        <v>29</v>
      </c>
      <c r="L20" s="57"/>
      <c r="M20" s="57"/>
    </row>
    <row r="21" spans="2:13" x14ac:dyDescent="0.25">
      <c r="B21" s="5" t="s">
        <v>48</v>
      </c>
      <c r="C21" s="6">
        <v>69</v>
      </c>
      <c r="D21" s="9"/>
      <c r="E21" s="34"/>
    </row>
    <row r="22" spans="2:13" x14ac:dyDescent="0.25">
      <c r="B22" s="5" t="s">
        <v>49</v>
      </c>
      <c r="C22" s="6">
        <v>87</v>
      </c>
      <c r="D22" s="9"/>
      <c r="E22" s="34"/>
      <c r="G22" s="32"/>
      <c r="H22" s="33"/>
      <c r="I22" s="33"/>
      <c r="J22" s="33"/>
      <c r="K22" s="33"/>
      <c r="L22" s="33"/>
      <c r="M22" s="33"/>
    </row>
    <row r="23" spans="2:13" x14ac:dyDescent="0.25">
      <c r="B23" s="5" t="s">
        <v>50</v>
      </c>
      <c r="C23" s="6">
        <v>82</v>
      </c>
      <c r="D23" s="17"/>
      <c r="E23" s="34"/>
      <c r="G23" s="53"/>
      <c r="H23" s="58"/>
      <c r="I23" s="59"/>
      <c r="J23" s="59"/>
      <c r="K23" s="59"/>
      <c r="L23" s="59"/>
      <c r="M23" s="59"/>
    </row>
    <row r="24" spans="2:13" ht="19.5" customHeight="1" x14ac:dyDescent="0.25">
      <c r="G24" s="18"/>
      <c r="H24" s="60"/>
      <c r="I24" s="61"/>
      <c r="J24" s="61"/>
      <c r="K24" s="61"/>
      <c r="L24" s="61"/>
      <c r="M24" s="61"/>
    </row>
  </sheetData>
  <mergeCells count="5">
    <mergeCell ref="G5:I5"/>
    <mergeCell ref="K17:M17"/>
    <mergeCell ref="K20:M20"/>
    <mergeCell ref="H23:M23"/>
    <mergeCell ref="H24:M2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4"/>
  <sheetViews>
    <sheetView showGridLines="0" topLeftCell="A4" workbookViewId="0">
      <selection activeCell="D4" sqref="D4:E23"/>
    </sheetView>
  </sheetViews>
  <sheetFormatPr defaultRowHeight="15" x14ac:dyDescent="0.25"/>
  <cols>
    <col min="1" max="1" width="5.85546875" style="2" customWidth="1"/>
    <col min="2" max="2" width="14.5703125" style="2" customWidth="1"/>
    <col min="3" max="3" width="9.7109375" style="2" customWidth="1"/>
    <col min="4" max="5" width="9.140625" style="2"/>
    <col min="6" max="6" width="5.140625" style="2" customWidth="1"/>
    <col min="7" max="9" width="9.140625" style="2"/>
    <col min="10" max="10" width="6.7109375" style="2" customWidth="1"/>
    <col min="11" max="11" width="9.140625" style="2"/>
    <col min="12" max="21" width="7" style="2" customWidth="1"/>
    <col min="22" max="22" width="2" style="2" customWidth="1"/>
    <col min="23" max="23" width="7.85546875" style="2" customWidth="1"/>
    <col min="24" max="24" width="5.42578125" style="2" customWidth="1"/>
    <col min="25" max="25" width="5.85546875" style="2" customWidth="1"/>
    <col min="26" max="16384" width="9.140625" style="2"/>
  </cols>
  <sheetData>
    <row r="1" spans="2:24" ht="19.5" customHeight="1" x14ac:dyDescent="0.25"/>
    <row r="2" spans="2:24" ht="18.75" x14ac:dyDescent="0.25">
      <c r="B2" s="1" t="s">
        <v>54</v>
      </c>
    </row>
    <row r="3" spans="2:24" x14ac:dyDescent="0.25">
      <c r="B3" s="3" t="s">
        <v>0</v>
      </c>
      <c r="C3" s="4" t="s">
        <v>1</v>
      </c>
      <c r="D3" s="4" t="s">
        <v>2</v>
      </c>
      <c r="E3" s="3" t="s">
        <v>3</v>
      </c>
    </row>
    <row r="4" spans="2:24" x14ac:dyDescent="0.25">
      <c r="B4" s="5" t="s">
        <v>31</v>
      </c>
      <c r="C4" s="6">
        <v>78</v>
      </c>
      <c r="D4" s="7"/>
      <c r="E4" s="8"/>
      <c r="G4" s="20" t="s">
        <v>4</v>
      </c>
    </row>
    <row r="5" spans="2:24" x14ac:dyDescent="0.25">
      <c r="B5" s="5" t="s">
        <v>32</v>
      </c>
      <c r="C5" s="6">
        <v>93</v>
      </c>
      <c r="D5" s="9"/>
      <c r="E5" s="8"/>
      <c r="G5" s="54" t="s">
        <v>1</v>
      </c>
      <c r="H5" s="54"/>
      <c r="I5" s="54"/>
      <c r="J5" s="21"/>
    </row>
    <row r="6" spans="2:24" x14ac:dyDescent="0.25">
      <c r="B6" s="5" t="s">
        <v>33</v>
      </c>
      <c r="C6" s="6">
        <v>58</v>
      </c>
      <c r="D6" s="9"/>
      <c r="E6" s="8"/>
      <c r="G6" s="52" t="s">
        <v>6</v>
      </c>
      <c r="H6" s="4" t="s">
        <v>2</v>
      </c>
      <c r="I6" s="3" t="s">
        <v>3</v>
      </c>
      <c r="J6" s="21"/>
    </row>
    <row r="7" spans="2:24" x14ac:dyDescent="0.25">
      <c r="B7" s="5" t="s">
        <v>34</v>
      </c>
      <c r="C7" s="6">
        <v>61</v>
      </c>
      <c r="D7" s="9"/>
      <c r="E7" s="8"/>
      <c r="G7" s="27" t="s">
        <v>7</v>
      </c>
      <c r="H7" s="10" t="s">
        <v>8</v>
      </c>
      <c r="I7" s="28">
        <v>0</v>
      </c>
      <c r="J7" s="21"/>
    </row>
    <row r="8" spans="2:24" ht="15.75" thickBot="1" x14ac:dyDescent="0.3">
      <c r="B8" s="5" t="s">
        <v>35</v>
      </c>
      <c r="C8" s="6">
        <v>85</v>
      </c>
      <c r="D8" s="9"/>
      <c r="E8" s="8"/>
      <c r="G8" s="27" t="s">
        <v>9</v>
      </c>
      <c r="H8" s="10" t="s">
        <v>10</v>
      </c>
      <c r="I8" s="28">
        <v>1</v>
      </c>
      <c r="J8" s="21"/>
      <c r="K8" s="22" t="s">
        <v>52</v>
      </c>
      <c r="W8" s="29" t="s">
        <v>51</v>
      </c>
    </row>
    <row r="9" spans="2:24" x14ac:dyDescent="0.25">
      <c r="B9" s="5" t="s">
        <v>36</v>
      </c>
      <c r="C9" s="6">
        <v>72</v>
      </c>
      <c r="D9" s="9"/>
      <c r="E9" s="8"/>
      <c r="G9" s="27" t="s">
        <v>11</v>
      </c>
      <c r="H9" s="10" t="s">
        <v>12</v>
      </c>
      <c r="I9" s="28">
        <v>1.7</v>
      </c>
      <c r="J9" s="21"/>
      <c r="K9" s="24" t="s">
        <v>6</v>
      </c>
      <c r="L9" s="43">
        <v>0</v>
      </c>
      <c r="M9" s="44">
        <v>40</v>
      </c>
      <c r="N9" s="44">
        <v>50</v>
      </c>
      <c r="O9" s="44">
        <v>55</v>
      </c>
      <c r="P9" s="44">
        <v>60</v>
      </c>
      <c r="Q9" s="44">
        <v>65</v>
      </c>
      <c r="R9" s="44">
        <v>70</v>
      </c>
      <c r="S9" s="44">
        <v>75</v>
      </c>
      <c r="T9" s="44">
        <v>80</v>
      </c>
      <c r="U9" s="45">
        <v>85</v>
      </c>
      <c r="W9" s="24" t="s">
        <v>6</v>
      </c>
      <c r="X9" s="40">
        <v>1</v>
      </c>
    </row>
    <row r="10" spans="2:24" x14ac:dyDescent="0.25">
      <c r="B10" s="5" t="s">
        <v>37</v>
      </c>
      <c r="C10" s="6">
        <v>94</v>
      </c>
      <c r="D10" s="9"/>
      <c r="E10" s="8"/>
      <c r="G10" s="27" t="s">
        <v>13</v>
      </c>
      <c r="H10" s="10" t="s">
        <v>14</v>
      </c>
      <c r="I10" s="28">
        <v>2</v>
      </c>
      <c r="J10" s="21"/>
      <c r="K10" s="26" t="s">
        <v>2</v>
      </c>
      <c r="L10" s="46" t="s">
        <v>8</v>
      </c>
      <c r="M10" s="42" t="s">
        <v>10</v>
      </c>
      <c r="N10" s="42" t="s">
        <v>12</v>
      </c>
      <c r="O10" s="42" t="s">
        <v>14</v>
      </c>
      <c r="P10" s="42" t="s">
        <v>16</v>
      </c>
      <c r="Q10" s="42" t="s">
        <v>18</v>
      </c>
      <c r="R10" s="42" t="s">
        <v>20</v>
      </c>
      <c r="S10" s="42" t="s">
        <v>22</v>
      </c>
      <c r="T10" s="42" t="s">
        <v>24</v>
      </c>
      <c r="U10" s="47" t="s">
        <v>26</v>
      </c>
      <c r="W10" s="26" t="s">
        <v>2</v>
      </c>
      <c r="X10" s="40">
        <v>2</v>
      </c>
    </row>
    <row r="11" spans="2:24" ht="15.75" thickBot="1" x14ac:dyDescent="0.3">
      <c r="B11" s="5" t="s">
        <v>38</v>
      </c>
      <c r="C11" s="6">
        <v>69</v>
      </c>
      <c r="D11" s="9"/>
      <c r="E11" s="8"/>
      <c r="G11" s="27" t="s">
        <v>15</v>
      </c>
      <c r="H11" s="10" t="s">
        <v>16</v>
      </c>
      <c r="I11" s="28">
        <v>2.2999999999999998</v>
      </c>
      <c r="J11" s="21"/>
      <c r="K11" s="26" t="s">
        <v>3</v>
      </c>
      <c r="L11" s="48">
        <v>0</v>
      </c>
      <c r="M11" s="49">
        <v>1</v>
      </c>
      <c r="N11" s="49">
        <v>1.7</v>
      </c>
      <c r="O11" s="49">
        <v>2</v>
      </c>
      <c r="P11" s="49">
        <v>2.2999999999999998</v>
      </c>
      <c r="Q11" s="49">
        <v>2.7</v>
      </c>
      <c r="R11" s="49">
        <v>3</v>
      </c>
      <c r="S11" s="49">
        <v>3.3</v>
      </c>
      <c r="T11" s="49">
        <v>3.7</v>
      </c>
      <c r="U11" s="50">
        <v>4</v>
      </c>
      <c r="W11" s="26" t="s">
        <v>3</v>
      </c>
      <c r="X11" s="41">
        <v>3</v>
      </c>
    </row>
    <row r="12" spans="2:24" x14ac:dyDescent="0.25">
      <c r="B12" s="5" t="s">
        <v>39</v>
      </c>
      <c r="C12" s="6">
        <v>87</v>
      </c>
      <c r="D12" s="9"/>
      <c r="E12" s="8"/>
      <c r="G12" s="27" t="s">
        <v>17</v>
      </c>
      <c r="H12" s="10" t="s">
        <v>18</v>
      </c>
      <c r="I12" s="28">
        <v>2.7</v>
      </c>
      <c r="J12" s="21"/>
      <c r="L12" s="62" t="s">
        <v>53</v>
      </c>
      <c r="M12" s="62"/>
      <c r="N12" s="62"/>
      <c r="O12" s="62"/>
      <c r="P12" s="62"/>
      <c r="Q12" s="62"/>
      <c r="R12" s="62"/>
      <c r="S12" s="62"/>
      <c r="T12" s="62"/>
      <c r="U12" s="62"/>
    </row>
    <row r="13" spans="2:24" x14ac:dyDescent="0.25">
      <c r="B13" s="5" t="s">
        <v>40</v>
      </c>
      <c r="C13" s="6">
        <v>55</v>
      </c>
      <c r="D13" s="9"/>
      <c r="E13" s="8"/>
      <c r="G13" s="27" t="s">
        <v>19</v>
      </c>
      <c r="H13" s="10" t="s">
        <v>20</v>
      </c>
      <c r="I13" s="28">
        <v>3</v>
      </c>
      <c r="J13" s="21"/>
    </row>
    <row r="14" spans="2:24" x14ac:dyDescent="0.25">
      <c r="B14" s="5" t="s">
        <v>41</v>
      </c>
      <c r="C14" s="6">
        <v>92</v>
      </c>
      <c r="D14" s="9"/>
      <c r="E14" s="8"/>
      <c r="G14" s="27" t="s">
        <v>21</v>
      </c>
      <c r="H14" s="10" t="s">
        <v>22</v>
      </c>
      <c r="I14" s="28">
        <v>3.3</v>
      </c>
      <c r="J14" s="21"/>
    </row>
    <row r="15" spans="2:24" x14ac:dyDescent="0.25">
      <c r="B15" s="5" t="s">
        <v>42</v>
      </c>
      <c r="C15" s="6">
        <v>96</v>
      </c>
      <c r="D15" s="9"/>
      <c r="E15" s="8"/>
      <c r="G15" s="27" t="s">
        <v>23</v>
      </c>
      <c r="H15" s="10" t="s">
        <v>24</v>
      </c>
      <c r="I15" s="28">
        <v>3.7</v>
      </c>
      <c r="J15" s="21"/>
    </row>
    <row r="16" spans="2:24" x14ac:dyDescent="0.25">
      <c r="B16" s="5" t="s">
        <v>43</v>
      </c>
      <c r="C16" s="6">
        <v>88</v>
      </c>
      <c r="D16" s="9"/>
      <c r="E16" s="8"/>
      <c r="G16" s="27" t="s">
        <v>25</v>
      </c>
      <c r="H16" s="10" t="s">
        <v>26</v>
      </c>
      <c r="I16" s="28">
        <v>4</v>
      </c>
      <c r="J16" s="21"/>
    </row>
    <row r="17" spans="2:10" x14ac:dyDescent="0.25">
      <c r="B17" s="5" t="s">
        <v>44</v>
      </c>
      <c r="C17" s="6">
        <v>70</v>
      </c>
      <c r="D17" s="9"/>
      <c r="E17" s="8"/>
    </row>
    <row r="18" spans="2:10" x14ac:dyDescent="0.25">
      <c r="B18" s="5" t="s">
        <v>45</v>
      </c>
      <c r="C18" s="6">
        <v>68</v>
      </c>
      <c r="D18" s="9"/>
      <c r="E18" s="8"/>
    </row>
    <row r="19" spans="2:10" x14ac:dyDescent="0.25">
      <c r="B19" s="5" t="s">
        <v>46</v>
      </c>
      <c r="C19" s="6">
        <v>85</v>
      </c>
      <c r="D19" s="9"/>
      <c r="E19" s="8"/>
    </row>
    <row r="20" spans="2:10" x14ac:dyDescent="0.25">
      <c r="B20" s="5" t="s">
        <v>47</v>
      </c>
      <c r="C20" s="6">
        <v>84</v>
      </c>
      <c r="D20" s="9"/>
      <c r="E20" s="8"/>
    </row>
    <row r="21" spans="2:10" x14ac:dyDescent="0.25">
      <c r="B21" s="5" t="s">
        <v>48</v>
      </c>
      <c r="C21" s="6">
        <v>69</v>
      </c>
      <c r="D21" s="9"/>
      <c r="E21" s="8"/>
    </row>
    <row r="22" spans="2:10" x14ac:dyDescent="0.25">
      <c r="B22" s="5" t="s">
        <v>49</v>
      </c>
      <c r="C22" s="6">
        <v>87</v>
      </c>
      <c r="D22" s="9"/>
      <c r="E22" s="8"/>
      <c r="G22" s="32"/>
      <c r="H22" s="33"/>
      <c r="I22" s="33"/>
      <c r="J22" s="33"/>
    </row>
    <row r="23" spans="2:10" x14ac:dyDescent="0.25">
      <c r="B23" s="5" t="s">
        <v>50</v>
      </c>
      <c r="C23" s="6">
        <v>82</v>
      </c>
      <c r="D23" s="17"/>
      <c r="E23" s="8"/>
      <c r="G23" s="53"/>
      <c r="H23" s="58"/>
      <c r="I23" s="59"/>
      <c r="J23" s="59"/>
    </row>
    <row r="24" spans="2:10" ht="19.5" customHeight="1" x14ac:dyDescent="0.25">
      <c r="G24" s="18"/>
      <c r="H24" s="60"/>
      <c r="I24" s="61"/>
      <c r="J24" s="61"/>
    </row>
  </sheetData>
  <mergeCells count="4">
    <mergeCell ref="G5:I5"/>
    <mergeCell ref="L12:U12"/>
    <mergeCell ref="H23:J23"/>
    <mergeCell ref="H24:J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KASUS1</vt:lpstr>
      <vt:lpstr>KASUS2</vt:lpstr>
      <vt:lpstr>KASUS3</vt:lpstr>
      <vt:lpstr>KASUS4</vt:lpstr>
      <vt:lpstr>LATIH1</vt:lpstr>
      <vt:lpstr>LATIH2</vt:lpstr>
      <vt:lpstr>LATIH3</vt:lpstr>
      <vt:lpstr>LATIH4</vt:lpstr>
      <vt:lpstr>KASUS3!NILAI</vt:lpstr>
      <vt:lpstr>LATIH3!NILAI</vt:lpstr>
      <vt:lpstr>KASUS4!NILAI2</vt:lpstr>
      <vt:lpstr>LATIH4!NILAI2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2015-12-06T20:15:02Z</dcterms:created>
  <dcterms:modified xsi:type="dcterms:W3CDTF">2019-05-29T07:33:10Z</dcterms:modified>
</cp:coreProperties>
</file>